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portunterricht\LK Sport\Lk Sport im Diskurs\Sportabitur Evaluation einer Fachprüfung\Art letzte Fassung\Dateien\"/>
    </mc:Choice>
  </mc:AlternateContent>
  <xr:revisionPtr revIDLastSave="0" documentId="8_{B97EC7AC-E8FB-4B2D-93F4-0DE395840900}" xr6:coauthVersionLast="47" xr6:coauthVersionMax="47" xr10:uidLastSave="{00000000-0000-0000-0000-000000000000}"/>
  <bookViews>
    <workbookView xWindow="255" yWindow="60" windowWidth="38370" windowHeight="20850" activeTab="1" xr2:uid="{7C4F9C17-9C31-4890-87B1-10970F2B66FE}"/>
  </bookViews>
  <sheets>
    <sheet name="QuellenSportabitur" sheetId="10" r:id="rId1"/>
    <sheet name="Legende" sheetId="3" r:id="rId2"/>
    <sheet name="Abiturklausuren Sport" sheetId="1" r:id="rId3"/>
    <sheet name="BW" sheetId="6" r:id="rId4"/>
    <sheet name="BY" sheetId="7" r:id="rId5"/>
    <sheet name="NI" sheetId="5" r:id="rId6"/>
    <sheet name="NW" sheetId="4" r:id="rId7"/>
    <sheet name="Vergleich Operatoren" sheetId="8" r:id="rId8"/>
    <sheet name="Auswertung Operatoren" sheetId="2" r:id="rId9"/>
    <sheet name="Klausuren 2023" sheetId="9" r:id="rId10"/>
  </sheets>
  <externalReferences>
    <externalReference r:id="rId11"/>
  </externalReferences>
  <definedNames>
    <definedName name="Art" localSheetId="0">#REF!</definedName>
    <definedName name="Art">#REF!</definedName>
    <definedName name="AuswertungPunkte" localSheetId="0">#REF!</definedName>
    <definedName name="AuswertungPunkte">#REF!</definedName>
    <definedName name="BE" localSheetId="0">#REF!</definedName>
    <definedName name="BE">#REF!</definedName>
    <definedName name="_xlnm.Print_Area" localSheetId="4">BY!$A$3:$W$36</definedName>
    <definedName name="MaxBE" localSheetId="0">#REF!</definedName>
    <definedName name="MaxBE">#REF!</definedName>
    <definedName name="Modus" localSheetId="0">#REF!</definedName>
    <definedName name="Modus">#REF!</definedName>
    <definedName name="Normal" localSheetId="0">#REF!</definedName>
    <definedName name="Normal">#REF!</definedName>
    <definedName name="QuellenPraxisAbitur">#REF!</definedName>
    <definedName name="sepp" localSheetId="0">[1]Spielsportart!#REF!</definedName>
    <definedName name="sepp">[1]Spielsportart!#REF!</definedName>
    <definedName name="SkalaNoten" localSheetId="0">#REF!</definedName>
    <definedName name="SkalaNoten">#REF!</definedName>
    <definedName name="SkalaPunkte" localSheetId="0">#REF!</definedName>
    <definedName name="SkalaPunkte">#REF!</definedName>
    <definedName name="Soft" localSheetId="0">#REF!</definedName>
    <definedName name="Soft">#REF!</definedName>
    <definedName name="Sum" localSheetId="0">#REF!</definedName>
    <definedName name="Sum">#REF!</definedName>
    <definedName name="wsDatabase">BW!$N$6:$N$25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9" l="1"/>
  <c r="F9" i="9"/>
  <c r="F10" i="9"/>
  <c r="F11" i="9"/>
  <c r="F12" i="9"/>
  <c r="F13" i="9"/>
  <c r="F14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30" i="9"/>
  <c r="F31" i="9"/>
  <c r="F32" i="9"/>
  <c r="F33" i="9"/>
  <c r="F34" i="9"/>
  <c r="F35" i="9"/>
  <c r="F36" i="9"/>
  <c r="F7" i="9"/>
  <c r="B29" i="9"/>
  <c r="C29" i="9"/>
  <c r="D29" i="9"/>
  <c r="B15" i="9"/>
  <c r="C15" i="9"/>
  <c r="D15" i="9"/>
  <c r="E29" i="9"/>
  <c r="E15" i="9"/>
  <c r="B6" i="9"/>
  <c r="C6" i="9"/>
  <c r="D6" i="9"/>
  <c r="E6" i="9"/>
  <c r="U48" i="2"/>
  <c r="U47" i="2"/>
  <c r="U46" i="2"/>
  <c r="U45" i="2"/>
  <c r="U44" i="2"/>
  <c r="U43" i="2"/>
  <c r="U42" i="2"/>
  <c r="U39" i="2"/>
  <c r="U38" i="2"/>
  <c r="U37" i="2"/>
  <c r="U36" i="2"/>
  <c r="U35" i="2"/>
  <c r="U34" i="2"/>
  <c r="U33" i="2"/>
  <c r="U32" i="2"/>
  <c r="U31" i="2"/>
  <c r="U30" i="2"/>
  <c r="L20" i="2"/>
  <c r="K20" i="2"/>
  <c r="K50" i="2" s="1"/>
  <c r="J20" i="2"/>
  <c r="I20" i="2"/>
  <c r="M22" i="2"/>
  <c r="M23" i="2"/>
  <c r="M24" i="2"/>
  <c r="M25" i="2"/>
  <c r="M26" i="2"/>
  <c r="M27" i="2"/>
  <c r="M21" i="2"/>
  <c r="F15" i="9" l="1"/>
  <c r="F29" i="9"/>
  <c r="F6" i="9"/>
  <c r="B37" i="9"/>
  <c r="D37" i="9"/>
  <c r="C37" i="9"/>
  <c r="E37" i="9"/>
  <c r="B33" i="8"/>
  <c r="C33" i="8"/>
  <c r="D33" i="8"/>
  <c r="E33" i="8"/>
  <c r="G33" i="8"/>
  <c r="H33" i="8"/>
  <c r="I33" i="8"/>
  <c r="J33" i="8"/>
  <c r="K33" i="8"/>
  <c r="L33" i="8"/>
  <c r="N33" i="8"/>
  <c r="O33" i="8"/>
  <c r="P33" i="8"/>
  <c r="Q33" i="8"/>
  <c r="R33" i="8"/>
  <c r="S33" i="8"/>
  <c r="T33" i="8"/>
  <c r="U33" i="8"/>
  <c r="V33" i="8"/>
  <c r="W33" i="8"/>
  <c r="X33" i="8"/>
  <c r="Y33" i="8"/>
  <c r="Z33" i="8"/>
  <c r="AB33" i="8"/>
  <c r="AC33" i="8"/>
  <c r="AD33" i="8"/>
  <c r="AE33" i="8"/>
  <c r="AF33" i="8"/>
  <c r="AG33" i="8"/>
  <c r="AH33" i="8"/>
  <c r="AI33" i="8"/>
  <c r="AJ33" i="8"/>
  <c r="AK33" i="8"/>
  <c r="B67" i="8"/>
  <c r="C67" i="8"/>
  <c r="D67" i="8"/>
  <c r="E67" i="8"/>
  <c r="F67" i="8"/>
  <c r="G67" i="8"/>
  <c r="H67" i="8"/>
  <c r="I67" i="8"/>
  <c r="J67" i="8"/>
  <c r="K67" i="8"/>
  <c r="L67" i="8"/>
  <c r="N67" i="8"/>
  <c r="O67" i="8"/>
  <c r="P67" i="8"/>
  <c r="Q67" i="8"/>
  <c r="R67" i="8"/>
  <c r="S67" i="8"/>
  <c r="T67" i="8"/>
  <c r="U67" i="8"/>
  <c r="V67" i="8"/>
  <c r="W67" i="8"/>
  <c r="X67" i="8"/>
  <c r="Y67" i="8"/>
  <c r="Z67" i="8"/>
  <c r="AB67" i="8"/>
  <c r="AC67" i="8"/>
  <c r="AD67" i="8"/>
  <c r="AE67" i="8"/>
  <c r="AF67" i="8"/>
  <c r="AG67" i="8"/>
  <c r="AH67" i="8"/>
  <c r="AI67" i="8"/>
  <c r="AJ67" i="8"/>
  <c r="B91" i="8"/>
  <c r="C91" i="8"/>
  <c r="D91" i="8"/>
  <c r="E91" i="8"/>
  <c r="F91" i="8"/>
  <c r="G91" i="8"/>
  <c r="H91" i="8"/>
  <c r="I91" i="8"/>
  <c r="J91" i="8"/>
  <c r="K91" i="8"/>
  <c r="L91" i="8"/>
  <c r="N91" i="8"/>
  <c r="O91" i="8"/>
  <c r="P91" i="8"/>
  <c r="Q91" i="8"/>
  <c r="R91" i="8"/>
  <c r="S91" i="8"/>
  <c r="T91" i="8"/>
  <c r="U91" i="8"/>
  <c r="V91" i="8"/>
  <c r="W91" i="8"/>
  <c r="X91" i="8"/>
  <c r="Y91" i="8"/>
  <c r="Z91" i="8"/>
  <c r="AB91" i="8"/>
  <c r="AC91" i="8"/>
  <c r="AD91" i="8"/>
  <c r="AE91" i="8"/>
  <c r="AF91" i="8"/>
  <c r="AG91" i="8"/>
  <c r="AK95" i="8"/>
  <c r="AK96" i="8"/>
  <c r="AK97" i="8"/>
  <c r="AK98" i="8"/>
  <c r="AK99" i="8"/>
  <c r="AK100" i="8"/>
  <c r="AK101" i="8"/>
  <c r="AK102" i="8"/>
  <c r="B103" i="8"/>
  <c r="C103" i="8"/>
  <c r="D103" i="8"/>
  <c r="K103" i="8"/>
  <c r="N103" i="8"/>
  <c r="O103" i="8"/>
  <c r="P103" i="8"/>
  <c r="Q103" i="8"/>
  <c r="T103" i="8"/>
  <c r="Y103" i="8"/>
  <c r="Z103" i="8"/>
  <c r="AC103" i="8"/>
  <c r="AG103" i="8"/>
  <c r="AJ103" i="8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B36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S6" i="6"/>
  <c r="S7" i="6"/>
  <c r="S8" i="6"/>
  <c r="S26" i="6" s="1"/>
  <c r="S9" i="6"/>
  <c r="S10" i="6"/>
  <c r="S11" i="6"/>
  <c r="S12" i="6"/>
  <c r="S13" i="6"/>
  <c r="S14" i="6"/>
  <c r="S15" i="6"/>
  <c r="S16" i="6"/>
  <c r="S17" i="6"/>
  <c r="S18" i="6"/>
  <c r="S19" i="6"/>
  <c r="S20" i="6"/>
  <c r="Y25" i="6" s="1"/>
  <c r="S21" i="6"/>
  <c r="S22" i="6"/>
  <c r="S23" i="6"/>
  <c r="S24" i="6"/>
  <c r="S25" i="6"/>
  <c r="B26" i="6"/>
  <c r="C26" i="6"/>
  <c r="D26" i="6"/>
  <c r="E26" i="6"/>
  <c r="F26" i="6"/>
  <c r="G26" i="6"/>
  <c r="H26" i="6"/>
  <c r="I26" i="6"/>
  <c r="J26" i="6"/>
  <c r="K26" i="6"/>
  <c r="P27" i="6" s="1"/>
  <c r="L26" i="6"/>
  <c r="M26" i="6"/>
  <c r="N26" i="6"/>
  <c r="O26" i="6"/>
  <c r="P26" i="6"/>
  <c r="Q26" i="6"/>
  <c r="R26" i="6"/>
  <c r="Q6" i="5"/>
  <c r="Q7" i="5"/>
  <c r="Q8" i="5"/>
  <c r="Q9" i="5"/>
  <c r="Q10" i="5"/>
  <c r="Q11" i="5"/>
  <c r="Q12" i="5"/>
  <c r="Q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5" i="5" s="1"/>
  <c r="P14" i="5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F37" i="9" l="1"/>
  <c r="Q14" i="5"/>
  <c r="Z33" i="4"/>
  <c r="Y19" i="6"/>
  <c r="Y26" i="6" s="1"/>
  <c r="M15" i="5"/>
  <c r="E15" i="5"/>
  <c r="P33" i="4"/>
  <c r="G33" i="4"/>
  <c r="H27" i="6"/>
  <c r="X36" i="7"/>
  <c r="W37" i="7"/>
  <c r="T37" i="7"/>
  <c r="I37" i="7"/>
  <c r="L49" i="2"/>
  <c r="J49" i="2"/>
  <c r="I49" i="2"/>
  <c r="L40" i="2"/>
  <c r="J40" i="2"/>
  <c r="I40" i="2"/>
  <c r="L12" i="2"/>
  <c r="K12" i="2"/>
  <c r="K3" i="2" s="1"/>
  <c r="J12" i="2"/>
  <c r="I12" i="2"/>
  <c r="M8" i="2"/>
  <c r="M40" i="2" l="1"/>
  <c r="U40" i="2" s="1"/>
  <c r="V40" i="2" s="1"/>
  <c r="M49" i="2"/>
  <c r="U49" i="2" s="1"/>
  <c r="V49" i="2" s="1"/>
  <c r="M13" i="2"/>
  <c r="J3" i="2"/>
  <c r="L3" i="2"/>
  <c r="D66" i="1" l="1"/>
  <c r="C66" i="1"/>
  <c r="B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66" i="1" l="1"/>
  <c r="I50" i="2"/>
  <c r="L50" i="2"/>
  <c r="M28" i="2"/>
  <c r="J50" i="2"/>
  <c r="M20" i="2" l="1"/>
  <c r="U28" i="2" s="1"/>
  <c r="M50" i="2" l="1"/>
  <c r="U23" i="2"/>
  <c r="U25" i="2"/>
  <c r="U26" i="2"/>
  <c r="U24" i="2"/>
  <c r="U22" i="2"/>
  <c r="U21" i="2"/>
  <c r="U27" i="2"/>
  <c r="V28" i="2" l="1"/>
  <c r="N25" i="2"/>
  <c r="N39" i="2"/>
  <c r="N32" i="2"/>
  <c r="N29" i="2"/>
  <c r="N23" i="2"/>
  <c r="N42" i="2"/>
  <c r="N37" i="2"/>
  <c r="N46" i="2"/>
  <c r="N45" i="2"/>
  <c r="N24" i="2"/>
  <c r="N41" i="2"/>
  <c r="N35" i="2"/>
  <c r="N21" i="2"/>
  <c r="N22" i="2"/>
  <c r="N27" i="2"/>
  <c r="N44" i="2"/>
  <c r="N43" i="2"/>
  <c r="N26" i="2"/>
  <c r="N33" i="2"/>
  <c r="N48" i="2"/>
  <c r="N38" i="2"/>
  <c r="N30" i="2"/>
  <c r="N34" i="2"/>
  <c r="N31" i="2"/>
  <c r="N47" i="2"/>
  <c r="N36" i="2"/>
  <c r="N20" i="2"/>
</calcChain>
</file>

<file path=xl/sharedStrings.xml><?xml version="1.0" encoding="utf-8"?>
<sst xmlns="http://schemas.openxmlformats.org/spreadsheetml/2006/main" count="963" uniqueCount="449">
  <si>
    <t>Sportbiologie</t>
  </si>
  <si>
    <t>Bewegungslehre</t>
  </si>
  <si>
    <t>Trainingslehre</t>
  </si>
  <si>
    <t>Sport und Gesundheit</t>
  </si>
  <si>
    <t>Sportpsychologie</t>
  </si>
  <si>
    <t>Sport und Gesellschaft</t>
  </si>
  <si>
    <t>Thema</t>
  </si>
  <si>
    <t>Stütz- u Bewegungsapparat</t>
  </si>
  <si>
    <t>Bewegungsanalyse</t>
  </si>
  <si>
    <t>Grundbegriffe</t>
  </si>
  <si>
    <t>Gesundheitsmodelle</t>
  </si>
  <si>
    <t>Persönlichkeit</t>
  </si>
  <si>
    <t>Gesellschaftliche Funktionen</t>
  </si>
  <si>
    <t>BAY</t>
  </si>
  <si>
    <t>BW</t>
  </si>
  <si>
    <t>NW</t>
  </si>
  <si>
    <t>Nervensystem</t>
  </si>
  <si>
    <t>Biomechanik</t>
  </si>
  <si>
    <t>Belastung u Trainingsmethoden</t>
  </si>
  <si>
    <t>Training unter dem Gesundheitsaspekt</t>
  </si>
  <si>
    <t>Motivation</t>
  </si>
  <si>
    <t>Soziales Handeln</t>
  </si>
  <si>
    <t>Versorgungsapparat</t>
  </si>
  <si>
    <t>Motorisches Lernen</t>
  </si>
  <si>
    <t>Prinzipien</t>
  </si>
  <si>
    <t>Sportverletzungen</t>
  </si>
  <si>
    <t>Aggressionen/Aggressivität</t>
  </si>
  <si>
    <t>Sonstiges</t>
  </si>
  <si>
    <t>Stoffwechsel</t>
  </si>
  <si>
    <t>Modelle der Bewegungssteuerung</t>
  </si>
  <si>
    <t>Doping</t>
  </si>
  <si>
    <t>Ernährung</t>
  </si>
  <si>
    <t>BY</t>
  </si>
  <si>
    <t>NRW</t>
  </si>
  <si>
    <t>Themenverteilung</t>
  </si>
  <si>
    <t>Leichtathletik: 20</t>
  </si>
  <si>
    <t>Volleyball/Beachvolleyball: 9</t>
  </si>
  <si>
    <t>Fußball: 7</t>
  </si>
  <si>
    <t>Turnen: 7</t>
  </si>
  <si>
    <t>Schwimmen: 5</t>
  </si>
  <si>
    <t>Basketball: 5</t>
  </si>
  <si>
    <t>Handball: 5</t>
  </si>
  <si>
    <t>Gymnastik: 4</t>
  </si>
  <si>
    <t>Skisport: 4</t>
  </si>
  <si>
    <t>Klettern: 4</t>
  </si>
  <si>
    <t>Kampfsport</t>
  </si>
  <si>
    <t>Radfahren</t>
  </si>
  <si>
    <t>Tennis</t>
  </si>
  <si>
    <t>Rudern</t>
  </si>
  <si>
    <t>Triathlon</t>
  </si>
  <si>
    <t>Joggen/Nordic Walking</t>
  </si>
  <si>
    <t>Badminton</t>
  </si>
  <si>
    <t>Hockey/Eishockey</t>
  </si>
  <si>
    <t>Tischtennis</t>
  </si>
  <si>
    <t>BW (n=46)</t>
  </si>
  <si>
    <t>BY (n=30)</t>
  </si>
  <si>
    <t>NW (n=26)</t>
  </si>
  <si>
    <t>Operatoren /Klausur</t>
  </si>
  <si>
    <t xml:space="preserve">  AFB I</t>
  </si>
  <si>
    <t xml:space="preserve"> AFB II</t>
  </si>
  <si>
    <t xml:space="preserve">  AFB III</t>
  </si>
  <si>
    <t>Ausgewertete Klausuren</t>
  </si>
  <si>
    <t>Op AFB I</t>
  </si>
  <si>
    <t>Op AFB II</t>
  </si>
  <si>
    <t>Op AFB III</t>
  </si>
  <si>
    <t>Gesamt AFBI-III</t>
  </si>
  <si>
    <t>Verteilung der Operatoren auf die AFB I-III (absolute Verteilung)</t>
  </si>
  <si>
    <t>Verteilung der Operatoren auf die AFB I-III (prozentuale Verteilung)</t>
  </si>
  <si>
    <t>NI</t>
  </si>
  <si>
    <t>gesamt</t>
  </si>
  <si>
    <t>AFB I</t>
  </si>
  <si>
    <t>"beschreiben"</t>
  </si>
  <si>
    <t xml:space="preserve"> "nennen"</t>
  </si>
  <si>
    <t>"darstellen"</t>
  </si>
  <si>
    <t>"charakterisieren"</t>
  </si>
  <si>
    <t>"definieren"</t>
  </si>
  <si>
    <t>"erstellen"</t>
  </si>
  <si>
    <t>"angeben"</t>
  </si>
  <si>
    <t>Sonstige</t>
  </si>
  <si>
    <t>AFB II</t>
  </si>
  <si>
    <t>"erläutern"</t>
  </si>
  <si>
    <t>"begründen"</t>
  </si>
  <si>
    <t>"erklären"</t>
  </si>
  <si>
    <t>"analysieren"</t>
  </si>
  <si>
    <r>
      <t>"einordnen" ("zuordnen")</t>
    </r>
    <r>
      <rPr>
        <vertAlign val="superscript"/>
        <sz val="12"/>
        <color theme="1"/>
        <rFont val="Times New Roman"/>
        <family val="1"/>
      </rPr>
      <t>1</t>
    </r>
  </si>
  <si>
    <t>"untersuchen" ("herausarbeiten")</t>
  </si>
  <si>
    <t>"vergleichen" ("gegenüberstellen")</t>
  </si>
  <si>
    <t>"auswählen"</t>
  </si>
  <si>
    <t>"Charakterisieren"</t>
  </si>
  <si>
    <t>"entwickeln/entwerfen"</t>
  </si>
  <si>
    <t>AFB III</t>
  </si>
  <si>
    <t>"erörtern" ("diskutieren")</t>
  </si>
  <si>
    <t>"erörtern"</t>
  </si>
  <si>
    <t>"beurteilen" ("bewerten")</t>
  </si>
  <si>
    <t xml:space="preserve">"beurteilen" </t>
  </si>
  <si>
    <t>"prüfen" ("überprüfen")</t>
  </si>
  <si>
    <t xml:space="preserve">"prüfen" </t>
  </si>
  <si>
    <t>"entwerfen"</t>
  </si>
  <si>
    <t>"entwickeln"</t>
  </si>
  <si>
    <t>"problematisieren"</t>
  </si>
  <si>
    <t>"Stellung nehmen"</t>
  </si>
  <si>
    <t>1 Operator "einordnen/zuordnen"  in BW AFB II, in NRW AFB I</t>
  </si>
  <si>
    <t>Gesamt</t>
  </si>
  <si>
    <t xml:space="preserve"> nennen</t>
  </si>
  <si>
    <t>beschreiben</t>
  </si>
  <si>
    <t>darstellen</t>
  </si>
  <si>
    <t>sonstige</t>
  </si>
  <si>
    <t>erläutern</t>
  </si>
  <si>
    <t>begründen</t>
  </si>
  <si>
    <t>erklären</t>
  </si>
  <si>
    <t>erörtern/diskutieren</t>
  </si>
  <si>
    <t>beurteilen</t>
  </si>
  <si>
    <t>entwerfen</t>
  </si>
  <si>
    <t>AFB III ("erörtern" = 41%)</t>
  </si>
  <si>
    <t>Schriftliche Prüfung im Leistungsfach Sport</t>
  </si>
  <si>
    <t>2007-2019</t>
  </si>
  <si>
    <t>2016-2019</t>
  </si>
  <si>
    <t>Land</t>
  </si>
  <si>
    <t>Zeitraum</t>
  </si>
  <si>
    <t>Klausuren</t>
  </si>
  <si>
    <t>Aufgaben: Sportarten</t>
  </si>
  <si>
    <t>Trainingsarten: A-K-S-B; Koord u Technik; Sportspiel</t>
  </si>
  <si>
    <t>AFB II 2 ("erläutern"=39%)</t>
  </si>
  <si>
    <t>AFB I ("beschreiben"= 25%)</t>
  </si>
  <si>
    <t>Abiturklausuren 2007-2019 im Leistungsfach Sport (BW, BY, NI, NW</t>
  </si>
  <si>
    <t>Operatoren AFB I-III/BW.BY.NI.NW</t>
  </si>
  <si>
    <t>zwei Klausuren zur Auswahl.</t>
  </si>
  <si>
    <r>
      <t xml:space="preserve">Bei der schriftlichen Abiturprüfung im Leistungsfach Sport erhalten die Schüler  </t>
    </r>
    <r>
      <rPr>
        <b/>
        <sz val="12"/>
        <color theme="1"/>
        <rFont val="Times New Roman"/>
        <family val="1"/>
      </rPr>
      <t/>
    </r>
  </si>
  <si>
    <t>(1,3 MWABW)</t>
  </si>
  <si>
    <t>6,2 Operatoren  je Klausur</t>
  </si>
  <si>
    <t>Operatoren AFB III</t>
  </si>
  <si>
    <t>Operatoren AFB II</t>
  </si>
  <si>
    <t>Operatoren AFB I</t>
  </si>
  <si>
    <t>161 Operatoren in 26 Klausuren</t>
  </si>
  <si>
    <t>26 Klausuren</t>
  </si>
  <si>
    <t>SP19LK HT 2</t>
  </si>
  <si>
    <t>SP19LK HT 1</t>
  </si>
  <si>
    <t>SP18LK HT 2</t>
  </si>
  <si>
    <t>SP18LK HT 1</t>
  </si>
  <si>
    <t>SP17LK HT 2</t>
  </si>
  <si>
    <t>SP17LK HT 1</t>
  </si>
  <si>
    <t>SP16 LK HT 2</t>
  </si>
  <si>
    <t>SP16 LK HT 1</t>
  </si>
  <si>
    <t>SP15 LK HT 2</t>
  </si>
  <si>
    <t>SP15 LK HT 1</t>
  </si>
  <si>
    <t>SP14 LK HT 2</t>
  </si>
  <si>
    <t>SP14 LK HT 1</t>
  </si>
  <si>
    <t>SP13 LK HT 2</t>
  </si>
  <si>
    <t>SP13 LK HT 1</t>
  </si>
  <si>
    <t>SP12 LK HT 2</t>
  </si>
  <si>
    <t>SP12 LK HT 1</t>
  </si>
  <si>
    <t>SP11 LK HT 2</t>
  </si>
  <si>
    <t>SP11 LK HT 1</t>
  </si>
  <si>
    <t>SP10 LK HT 2</t>
  </si>
  <si>
    <t>SP10 LK HT 1</t>
  </si>
  <si>
    <t>SP09 LK HT 2</t>
  </si>
  <si>
    <t>SP09 LK HT 1</t>
  </si>
  <si>
    <t>SP08 LK HT 2</t>
  </si>
  <si>
    <t>SP08 LK HT 1</t>
  </si>
  <si>
    <t>SP07 LK HT 2</t>
  </si>
  <si>
    <t>SP07 LK HT 1</t>
  </si>
  <si>
    <t>AFB</t>
  </si>
  <si>
    <t>Stellung nehmen</t>
  </si>
  <si>
    <t>Prüfen/überprüfen</t>
  </si>
  <si>
    <t>Problematisieren</t>
  </si>
  <si>
    <t>Erwiderung formulieren.</t>
  </si>
  <si>
    <t>Erörtern</t>
  </si>
  <si>
    <t>Entwickeln</t>
  </si>
  <si>
    <t>Entwerfen</t>
  </si>
  <si>
    <t>Bewerten</t>
  </si>
  <si>
    <t>Beurteilen</t>
  </si>
  <si>
    <t>Auseinandersetzen mit…</t>
  </si>
  <si>
    <t>Vergleichen/gegenüberstellen</t>
  </si>
  <si>
    <t>In Beziehung setzen</t>
  </si>
  <si>
    <t>Herausarbeiten</t>
  </si>
  <si>
    <t>Erläutern</t>
  </si>
  <si>
    <t>Erklären</t>
  </si>
  <si>
    <t>Auswerten</t>
  </si>
  <si>
    <t>Anwenden/übertragen</t>
  </si>
  <si>
    <t>Analysieren</t>
  </si>
  <si>
    <t>zusammenfassen</t>
  </si>
  <si>
    <t>Skizzieren</t>
  </si>
  <si>
    <t>Einordnen/zuordnen</t>
  </si>
  <si>
    <t>Darstellen</t>
  </si>
  <si>
    <t>Beschreiben</t>
  </si>
  <si>
    <t>Angeben/nennen</t>
  </si>
  <si>
    <t>8 Operatoren  je Klausur</t>
  </si>
  <si>
    <t>Operatoren in 8 Klausuren</t>
  </si>
  <si>
    <t>8 Klausuren</t>
  </si>
  <si>
    <t>2019.2</t>
  </si>
  <si>
    <t>2019.1</t>
  </si>
  <si>
    <t>2018.2</t>
  </si>
  <si>
    <t>2018.1</t>
  </si>
  <si>
    <t>2017.2</t>
  </si>
  <si>
    <t>2017.1</t>
  </si>
  <si>
    <t>2016.2</t>
  </si>
  <si>
    <t>2016.1</t>
  </si>
  <si>
    <t>Erörtern/Diskutieren</t>
  </si>
  <si>
    <t>Beurteilen/Bewerten</t>
  </si>
  <si>
    <t>Entwickeln/Entwerfen</t>
  </si>
  <si>
    <t>Erklären/Erläutern</t>
  </si>
  <si>
    <t>deuten</t>
  </si>
  <si>
    <t>Anwenden</t>
  </si>
  <si>
    <t>Analysieren/Untersuchen</t>
  </si>
  <si>
    <t>Angeben/(Be)nennen</t>
  </si>
  <si>
    <t xml:space="preserve">Fragestellung entweder aus der Trainings- oder aus der Bewegungslehre. Für die Einzelheiten wird auf den Schwerpunktthemenerlass 2019 verwiesen (AZ: 376615.31-2019/3). </t>
  </si>
  <si>
    <t xml:space="preserve">die sich aus 35 VP für die Trainingslehre und 15 VP für die Bewegungslehre zusammensetzen. Der Wahlpflichtteil umfasst 10 VP. Im Wahlpflichtteil entscheidet sich der Schüler für eine vertiefende </t>
  </si>
  <si>
    <t xml:space="preserve">Die Klausur besteht aus einem Pflichtteil und aus einem vom Prüfling auszuwählenden Wahlpflichtteil. Der Pflichtteil besteht aus insgesamt 50 Verrechnungspunkten (VP), </t>
  </si>
  <si>
    <t>Durchführungsbestimmungen für die Abiturprüfung im Fach Sport 2019</t>
  </si>
  <si>
    <t>MKJS 2017</t>
  </si>
  <si>
    <t>2014ff Klausuren haben zwei Pflichtaufgaben zur Trainingslehre und Bewegungslehre sowie je eine Aufgabe zur Auswahl  "Trainingslehre" oder "Bewegungslehre"</t>
  </si>
  <si>
    <t>2007-2013  Klausuren haben Aufgaben 1a/1b (Trainingslehre) und 2a/2b (Bewegungslehre) zur Auswahl, z.B. wählt ein Schüler die Aufgaben 1a und 2a</t>
  </si>
  <si>
    <t>Bei der schriftlichen Abiturprüfung im Leistungsfach Sport erhalten die Schüler:</t>
  </si>
  <si>
    <t xml:space="preserve">12,2 Operatoren je Klausur </t>
  </si>
  <si>
    <t>Operatoren in 46 Klausuren</t>
  </si>
  <si>
    <t>46 Klausuren</t>
  </si>
  <si>
    <t>2,3 MWABW</t>
  </si>
  <si>
    <t>11,5 Operatoren je Klausur</t>
  </si>
  <si>
    <t>2019.1/2</t>
  </si>
  <si>
    <t>2018.1/2</t>
  </si>
  <si>
    <t>2017.1/2</t>
  </si>
  <si>
    <t>2016.1/2</t>
  </si>
  <si>
    <t>2015.1/2</t>
  </si>
  <si>
    <t>2014.1/2</t>
  </si>
  <si>
    <t>8,3 MWABW</t>
  </si>
  <si>
    <t>12,6 Operatoren je Klausur</t>
  </si>
  <si>
    <t>2013.2</t>
  </si>
  <si>
    <t>2013.1</t>
  </si>
  <si>
    <t>2012.2</t>
  </si>
  <si>
    <t>2012.1</t>
  </si>
  <si>
    <t>2011.2</t>
  </si>
  <si>
    <t>2011.1</t>
  </si>
  <si>
    <t>2010.2</t>
  </si>
  <si>
    <t>2010.1</t>
  </si>
  <si>
    <t>2009.2</t>
  </si>
  <si>
    <t>2009.1</t>
  </si>
  <si>
    <t>2008.2</t>
  </si>
  <si>
    <t>2008.1</t>
  </si>
  <si>
    <t xml:space="preserve"> </t>
  </si>
  <si>
    <t>2007.2</t>
  </si>
  <si>
    <t>2007.1</t>
  </si>
  <si>
    <t>bewerten/beurteilen</t>
  </si>
  <si>
    <t>zuordnen</t>
  </si>
  <si>
    <t>vergleichen</t>
  </si>
  <si>
    <t>untersuchen</t>
  </si>
  <si>
    <t>begründen/belegen</t>
  </si>
  <si>
    <t>auswählen</t>
  </si>
  <si>
    <t>analysieren</t>
  </si>
  <si>
    <t>skizzieren</t>
  </si>
  <si>
    <t>nennen</t>
  </si>
  <si>
    <t>erstellen</t>
  </si>
  <si>
    <t>definieren</t>
  </si>
  <si>
    <t>charakterisieren</t>
  </si>
  <si>
    <t>drei Klausuren zur Auswahl  (2010= zwei Klausuren; 2011= vier Klausuren)</t>
  </si>
  <si>
    <t xml:space="preserve">Bei der schriftlichen Abiturprüfung im Sport erhalten die Schüler </t>
  </si>
  <si>
    <t>14,4 Operaturen je Klausur</t>
  </si>
  <si>
    <t>Operatoren in 30 Klausuren</t>
  </si>
  <si>
    <t>30 Klausuren</t>
  </si>
  <si>
    <t>2019.3</t>
  </si>
  <si>
    <t>2018.3</t>
  </si>
  <si>
    <t>2017.3</t>
  </si>
  <si>
    <t>2016.3</t>
  </si>
  <si>
    <t>2015.3</t>
  </si>
  <si>
    <t>2015.2</t>
  </si>
  <si>
    <t>2015.1</t>
  </si>
  <si>
    <t>2014.3</t>
  </si>
  <si>
    <t>2014.2</t>
  </si>
  <si>
    <t>2014.1</t>
  </si>
  <si>
    <t>2013.3</t>
  </si>
  <si>
    <t>2012.3</t>
  </si>
  <si>
    <t>2011.4</t>
  </si>
  <si>
    <t>2011.3</t>
  </si>
  <si>
    <t>überprüfen</t>
  </si>
  <si>
    <t>vergleichen/(einander) gegenüberstellen</t>
  </si>
  <si>
    <t>verdeutlichen</t>
  </si>
  <si>
    <t>untersuchen/herausarbeiten</t>
  </si>
  <si>
    <t>interpretieren</t>
  </si>
  <si>
    <t>einen Überblick geben</t>
  </si>
  <si>
    <t>aufzeigen</t>
  </si>
  <si>
    <t>zusammenstellen</t>
  </si>
  <si>
    <t>gliedern</t>
  </si>
  <si>
    <t>angeben</t>
  </si>
  <si>
    <t>prüfen/überprüfen</t>
  </si>
  <si>
    <t>problematisieren</t>
  </si>
  <si>
    <t>erörtern</t>
  </si>
  <si>
    <t>entwickeln</t>
  </si>
  <si>
    <t>bewerten</t>
  </si>
  <si>
    <t>auseinandersetzen mit…</t>
  </si>
  <si>
    <t>vergleichen/gegenüberstellen</t>
  </si>
  <si>
    <t>in Beziehung setzen</t>
  </si>
  <si>
    <t>herausarbeiten</t>
  </si>
  <si>
    <t>Vergleich der Operatoren Abiklausuren BW, BY, NI, NW</t>
  </si>
  <si>
    <t>n=</t>
  </si>
  <si>
    <t>%=</t>
  </si>
  <si>
    <t>Operatoren in Abiturklausuren Sport BW</t>
  </si>
  <si>
    <t>Operatoren in Abiturklausuren Sport BY</t>
  </si>
  <si>
    <t>Operatoren in Abiturklausuren Sport NI</t>
  </si>
  <si>
    <t>Operatoren in Abiturklausuren Sport NW</t>
  </si>
  <si>
    <t>14 Klausuren</t>
  </si>
  <si>
    <t>12 Klausuren</t>
  </si>
  <si>
    <t xml:space="preserve">BW </t>
  </si>
  <si>
    <t xml:space="preserve">Su </t>
  </si>
  <si>
    <t>Farbig markiert sind die meistgenannten Operatoren in den Anforderungesbereichen/Bundesländer</t>
  </si>
  <si>
    <t>% alle Op.</t>
  </si>
  <si>
    <t>Ausgewertete Klausuren:</t>
  </si>
  <si>
    <t>BY (114)</t>
  </si>
  <si>
    <t>BW (117)</t>
  </si>
  <si>
    <t>NRW (83)</t>
  </si>
  <si>
    <t>Themen (314)</t>
  </si>
  <si>
    <t>"herausarbeiten"</t>
  </si>
  <si>
    <t>"zusammenstellen"</t>
  </si>
  <si>
    <t>"skizzieren"</t>
  </si>
  <si>
    <t>"berechnen"</t>
  </si>
  <si>
    <t>1.1-1.4</t>
  </si>
  <si>
    <t>Präzisionssprung im Parcours</t>
  </si>
  <si>
    <t>Trainingslehre (mit Sportbiologie)</t>
  </si>
  <si>
    <t>2.1-2.4</t>
  </si>
  <si>
    <t>aktiver u passiver Bewegungsapparat</t>
  </si>
  <si>
    <t>3.1-3.2</t>
  </si>
  <si>
    <t>Doping im Parcours</t>
  </si>
  <si>
    <t>Risiken und Chancen Parcours</t>
  </si>
  <si>
    <t>1.6-1.7</t>
  </si>
  <si>
    <t>Kondition/Ausdauer/Tr.methoden</t>
  </si>
  <si>
    <t>Phasengliederung (Meinel)</t>
  </si>
  <si>
    <t>Motive, Motivation</t>
  </si>
  <si>
    <t>1.9</t>
  </si>
  <si>
    <t>1.8;1.10; 2.2</t>
  </si>
  <si>
    <t>Sportverletzungen/Doping/Bewegungsmangel</t>
  </si>
  <si>
    <t>1.1-1.5; 2.1</t>
  </si>
  <si>
    <t>Regeln (Digel) im Sommerbiathlon</t>
  </si>
  <si>
    <t>Leistungsmotivation (Heckhausen) im Sommerbiathlon</t>
  </si>
  <si>
    <t>Gesundheitsmodelle/Förderung im Sommerbiathlon</t>
  </si>
  <si>
    <t xml:space="preserve">Inhalte </t>
  </si>
  <si>
    <t>Abiturklausuren 2023 in Baden-Württemberg, Bayern, Nordrhein-Westfalen</t>
  </si>
  <si>
    <r>
      <t xml:space="preserve">BW </t>
    </r>
    <r>
      <rPr>
        <b/>
        <sz val="12"/>
        <color theme="1"/>
        <rFont val="Times New Roman"/>
        <family val="1"/>
      </rPr>
      <t>Pflichtaufgabe. Wahlaufgabe</t>
    </r>
  </si>
  <si>
    <r>
      <t xml:space="preserve">BY </t>
    </r>
    <r>
      <rPr>
        <b/>
        <sz val="12"/>
        <color theme="1"/>
        <rFont val="Times New Roman"/>
        <family val="1"/>
      </rPr>
      <t>Sportbiologie/Trainingslehre und Bewegungslehre. Psychologische, soziale und gesellschaftspolitische Bedeutung des Sports</t>
    </r>
  </si>
  <si>
    <r>
      <t xml:space="preserve">NW </t>
    </r>
    <r>
      <rPr>
        <b/>
        <sz val="12"/>
        <color theme="1"/>
        <rFont val="Times New Roman"/>
        <family val="1"/>
      </rPr>
      <t>Sommerbiathlon - ein Laufspiel unter verschiedenen Blickwinkeln analysieren</t>
    </r>
  </si>
  <si>
    <t>Abiturklausuren 2023 im Leistungsfach Sport (BW, BY, NI, NW)</t>
  </si>
  <si>
    <t xml:space="preserve">BY </t>
  </si>
  <si>
    <t xml:space="preserve">NI </t>
  </si>
  <si>
    <t xml:space="preserve">NW </t>
  </si>
  <si>
    <t>n=22</t>
  </si>
  <si>
    <t>n=19</t>
  </si>
  <si>
    <t>n=6</t>
  </si>
  <si>
    <t>n=5</t>
  </si>
  <si>
    <t>AFB I (50%)</t>
  </si>
  <si>
    <t>AFB II (40%)</t>
  </si>
  <si>
    <t xml:space="preserve">  AFB I (50%)</t>
  </si>
  <si>
    <t xml:space="preserve"> AFB II (40%)</t>
  </si>
  <si>
    <t xml:space="preserve">  AFB III (10%)</t>
  </si>
  <si>
    <t xml:space="preserve">AFB II </t>
  </si>
  <si>
    <t xml:space="preserve">AFB I </t>
  </si>
  <si>
    <t>AFB III (10%)</t>
  </si>
  <si>
    <t>anwenden</t>
  </si>
  <si>
    <t>auswerten</t>
  </si>
  <si>
    <t>anwenden/übertragen</t>
  </si>
  <si>
    <t>Anforderungsbereich I</t>
  </si>
  <si>
    <t>Anforderungsbereich II</t>
  </si>
  <si>
    <t>Anforderungsbereich III</t>
  </si>
  <si>
    <t>I</t>
  </si>
  <si>
    <t>II</t>
  </si>
  <si>
    <t>III</t>
  </si>
  <si>
    <t xml:space="preserve"> KMK 2017</t>
  </si>
  <si>
    <t>Einheitliche Prüfungsanforderungen in der Abiturprüfung Sport. Neuwied: Luchterhand. (Normwerte wie 2005)</t>
  </si>
  <si>
    <t>Abiturprüfung Sport in den Bundesländern</t>
  </si>
  <si>
    <t>Baden-Württemberg</t>
  </si>
  <si>
    <t>Ministerium für Kultus, Jugend und Sport. Bewertungskriterien / Wertungstabellen Schwimmen und Leichtathletik für das Fach Sport in den vier Halbjahren der Qualifikationsphase und in der Abiturprüfung 2024</t>
  </si>
  <si>
    <t>Vorgaben für das Fach Sport in den vier Halbjahren der Qualifikationsphase und in der Abiturprüfung 2025</t>
  </si>
  <si>
    <t>Facherlass 2024</t>
  </si>
  <si>
    <t>Bayern</t>
  </si>
  <si>
    <t xml:space="preserve">Durchführung des Sportunterrichts in den Jahrgangsstufen 11 und 12. Bekanntmachung des Bayerischen Staatsministeriums für Unterricht und Kultus vom 1. Dezember 2008 Az.: V.6-5 K 7400-3.67 902. KWMBl Nr. 1/2009. </t>
  </si>
  <si>
    <t xml:space="preserve">§§ 48-52 Schulordnung für die Gymnasien in Bayern (Gymnasialschulordnung – GSO)Vom 23. Januar 2007, zuletzt geändert vom 6. April 2023 </t>
  </si>
  <si>
    <t xml:space="preserve">Bekanntmachung des Bayerischen Staatsministeriums für Unterricht und Kultus über die Durchführung des Sportunterrichts in den Jahrgangsstufen 12 und 13 (neunjähriges Gymnasium) vom 1. August 2022 (BayMBl. Nr. 485). </t>
  </si>
  <si>
    <t>https://www.lehrplanplus.bayern.de/fachlehrplan/gymnasium/12/sport/sporttheorie</t>
  </si>
  <si>
    <t>Berlin</t>
  </si>
  <si>
    <t>BE</t>
  </si>
  <si>
    <t>Senatsverwaltung für Bildung, Jugend und Wissenschaft.  Leichtathletik - Bewertungstabelle für die praktische Abiturprüfung (LS III) Februar 2016.</t>
  </si>
  <si>
    <t>Brandenburg</t>
  </si>
  <si>
    <t>BB</t>
  </si>
  <si>
    <t>s. Berlin</t>
  </si>
  <si>
    <t>Hansestadt Bremen</t>
  </si>
  <si>
    <t>HB</t>
  </si>
  <si>
    <t>Verordnung über die Abiturprüfung im Lande Bremen (AP-V): Richtlinie für die Aufgabenstellung und Bewertung der Leistungen in der Abiturprüfung im Fach Sport (ARI Sport) vom 01.08.2016.</t>
  </si>
  <si>
    <t>Hansestadt Hamburg</t>
  </si>
  <si>
    <t>HH</t>
  </si>
  <si>
    <t>Sport Richtlinie für die Aufgabenstellung und Bewertung der Leistungen in der Abiturprüfung. Freie und Hansestadt Hamburg Behörde für Schule und Berufsbildung. Hamburg 2021.</t>
  </si>
  <si>
    <t>https://www.schulsport-hamburg.de/Unterricht/Abitur/</t>
  </si>
  <si>
    <t>Hessen</t>
  </si>
  <si>
    <t>HE</t>
  </si>
  <si>
    <t>Ausführungserlass Sport zur Oberstufen- und Abiturverordnung (OAVO) vom 20. Juli 2009 in der jeweils geltenden Fassung und für den sportpraktischen Teil der Abiturprüfung im Fach Sport im Landesabitur 2022 und 2023 III.A.3-323.300.000-217 Erlass vom 18. Februar 2021</t>
  </si>
  <si>
    <t>Mecklenburg-Vorpommern</t>
  </si>
  <si>
    <t>MV</t>
  </si>
  <si>
    <t>Niedersachsen</t>
  </si>
  <si>
    <t>Ergänzende Bestimmungen für die Abiturprüfung im Land Niedersachsen. Sport. Hrsg. Vom Niedersächsischen Kultusministerium. Hannover 2015</t>
  </si>
  <si>
    <t>Nordrhein-Westfalen</t>
  </si>
  <si>
    <t>Rheinland-Pfalz</t>
  </si>
  <si>
    <t>RP</t>
  </si>
  <si>
    <t>Pädagogisches Zentrum Rheinland-Pfalz: Sport. Handreichung zum Lehrplan Sport. Grund- und Leistungsfach Jahrgangsstufen 11-13 der gymnasialen Oberstufe (Mainzer Studienstufe). Bad Kreuznach 2000 (Nachdruck 2008)</t>
  </si>
  <si>
    <r>
      <rPr>
        <sz val="12"/>
        <rFont val="Times New Roman"/>
        <family val="1"/>
      </rPr>
      <t xml:space="preserve">Notentabelle Leistungskurs Sport (2019; ersetzt die Tabellenwerte der "Handreichungen")   </t>
    </r>
    <r>
      <rPr>
        <u/>
        <sz val="12"/>
        <color theme="10"/>
        <rFont val="Times New Roman"/>
        <family val="2"/>
      </rPr>
      <t xml:space="preserve">    https://reismann.lspb.de/wp-content/uploads/2021/07/Notentabelle-Reismann-S21-Leichtatlethik-LK-1.pdf</t>
    </r>
  </si>
  <si>
    <t>Saarland</t>
  </si>
  <si>
    <t>SL</t>
  </si>
  <si>
    <t>Ministerium für Bildung und Kultur Saarland: Gymnasiale Oberstufe Saar (GOS). Allgemeine Prüfungsanforderungen für das Abitur im Neigungsfach Sport (APA Sport). 2019. Stand September 2023</t>
  </si>
  <si>
    <t>Sachsen</t>
  </si>
  <si>
    <t>SN¹</t>
  </si>
  <si>
    <t>Verwaltungsvorschrift des Sächsischen Staatsministeriums für Kultus für die Arbeit an den Sportbetonten Schulen im Freistaat Sachsen (VwV Sportbetonte Schulen) Vom 3. Dezember 2007</t>
  </si>
  <si>
    <t>Sachsen-Anhalt</t>
  </si>
  <si>
    <r>
      <t>ST</t>
    </r>
    <r>
      <rPr>
        <b/>
        <sz val="14"/>
        <color theme="1"/>
        <rFont val="Calibri"/>
        <family val="2"/>
      </rPr>
      <t>²</t>
    </r>
  </si>
  <si>
    <t>Sport als Profilfach an Schulen mit sportlichem Schwerpunkt -  (Verordnung über die gymnasiale Oberstufe (Oberstufenverordnung) Vom 3. Dezember 2013, zuletzt geändert durch Verordnung vom 6. März 2019 (GVBl. LSA S. 39)</t>
  </si>
  <si>
    <t>Schleswig-Holstein</t>
  </si>
  <si>
    <t>SH</t>
  </si>
  <si>
    <t>Ministerium für Schule und Berufsbildung des Landes Schleswig-Holstein (Hrsg): Fachanforderungen Sport, Die Abiturprüfung, S. 96. Kiel 2015.</t>
  </si>
  <si>
    <t>Thüringen</t>
  </si>
  <si>
    <r>
      <t>TH</t>
    </r>
    <r>
      <rPr>
        <b/>
        <vertAlign val="superscript"/>
        <sz val="14"/>
        <color theme="1"/>
        <rFont val="Times New Roman"/>
        <family val="1"/>
      </rPr>
      <t>3</t>
    </r>
  </si>
  <si>
    <t>Thüringer Schulordnung für die Grundschule, die Regelschule, die Gemeinschaftsschule, das Gymnasium und die Gesamtschule (Thüringer Schulordnung - ThürSchulO -) vom 20. Januar 1994(zuletzt geändert durch Artikel 1 der Verordnung vom 23. Mai 2018)</t>
  </si>
  <si>
    <t xml:space="preserve">In der sportpraktischen Abiturprüfung werden die Schüler in ihrer Spezialsportart nach besonderen Normen sowie in einer zweiten Sportart entsprechend den Einheitlichen Prüfungsanforderungen in der Abiturprüfung Sport, </t>
  </si>
  <si>
    <t>Beschluss der Kultusministerkonferenz vom 1. Dezember 1989 in der jeweils geltenden Fassung, geprüft.  Die Prüfung in einer  Individual- und einer Mannschaftssportart ist bindend.</t>
  </si>
  <si>
    <t xml:space="preserve">ST: es liegen keine Prüfungsanforderungen vor. </t>
  </si>
  <si>
    <t xml:space="preserve">TH: Sport kann nur am Spezialgymnasium für Sport Prüfungsfach sein. </t>
  </si>
  <si>
    <t>Operatoren</t>
  </si>
  <si>
    <t>https://www.gesetze-bayern.de/Content/Document/BayVV_2235_1_1_5_K_13224-20</t>
  </si>
  <si>
    <t>Operatoren s. MV</t>
  </si>
  <si>
    <t>Operatoren s."Abitur-Prüfungsaufgaben Gymnasium Bayern. mit Lösungen Sport. Freising: Stark".</t>
  </si>
  <si>
    <t>Rahmenlehrplan für die gymnasiale Oberstufe C Sport. Ministerium für Bildung, Jugend und Sport des Landes Brandenburg 2022</t>
  </si>
  <si>
    <t>Operatoren s. MV.</t>
  </si>
  <si>
    <t>Operatoren: kein Nachweis im  Ministerium für Bildung, Kultur und Wissenschaft des Saarlands</t>
  </si>
  <si>
    <r>
      <t xml:space="preserve">NI </t>
    </r>
    <r>
      <rPr>
        <b/>
        <sz val="12"/>
        <color theme="1"/>
        <rFont val="Times New Roman"/>
        <family val="1"/>
      </rPr>
      <t>Bewegungs- und trainingswissenschaftliche Aspekte im Sportspiel Badminton sowie die sportsoziologische Betrachtung der deutschen Sportförderung</t>
    </r>
  </si>
  <si>
    <t>Aufgaben</t>
  </si>
  <si>
    <t>Inhalte</t>
  </si>
  <si>
    <t>Phasenstruktur</t>
  </si>
  <si>
    <t>Kondition/Schnelligkeit/Tr.methoden // mot. Tests</t>
  </si>
  <si>
    <t>2/3</t>
  </si>
  <si>
    <t>4</t>
  </si>
  <si>
    <t>Sportförderung</t>
  </si>
  <si>
    <t>Quelle:</t>
  </si>
  <si>
    <t>Prüfung Digital – Sport – Allgemeinbildendes Gymnasium. Digitale</t>
  </si>
  <si>
    <t>Sammlung der Prüfungsaufgaben aus Baden-Württemberg,</t>
  </si>
  <si>
    <t>Bayern und NRW. Freising: Stark (Online).</t>
  </si>
  <si>
    <t>https://za-aufgaben.nibis.de</t>
  </si>
  <si>
    <t>Download:</t>
  </si>
  <si>
    <t>ø</t>
  </si>
  <si>
    <t>Su.</t>
  </si>
  <si>
    <t>NI (n=8)</t>
  </si>
  <si>
    <t>Operatoren: kein Nachweis im  Ministerium für Bildung, Junged und Sports in Thüringen</t>
  </si>
  <si>
    <t>Operatoren: kein Nachweis im  sächsischen Staatsministerium für Kultus</t>
  </si>
  <si>
    <t>Quellen</t>
  </si>
  <si>
    <t>Die Auswertung dokumentiert die sportwissenschaftlichen Inhalte und Operatoren/Aufgaben der zentralen Klausuren im Leistungsfach Sport in BW, BY, NI, NW</t>
  </si>
  <si>
    <t>Kernlehrplan für die Sekundarstufe II Gymnasium/Gesamtschule in Nordrhein-Westfalen Sport. Ministerium für Schule und Weiterbildung des Landes Nordrhein-Westfalen. Düsseldorf 2014.</t>
  </si>
  <si>
    <t>Prüfung digital Sport. Digital Abo. Stark Verlag.</t>
  </si>
  <si>
    <r>
      <rPr>
        <sz val="14"/>
        <rFont val="Times New Roman"/>
        <family val="1"/>
      </rPr>
      <t>im Download:</t>
    </r>
    <r>
      <rPr>
        <u/>
        <sz val="14"/>
        <color theme="10"/>
        <rFont val="Times New Roman"/>
        <family val="1"/>
      </rPr>
      <t xml:space="preserve"> https://za-aufgaben.nibis.de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</si>
</sst>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9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4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B050"/>
      <name val="Times New Roman"/>
      <family val="1"/>
    </font>
    <font>
      <b/>
      <sz val="14"/>
      <color rgb="FF0070C0"/>
      <name val="Times New Roman"/>
      <family val="1"/>
    </font>
    <font>
      <sz val="18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20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16"/>
      <color rgb="FF00B050"/>
      <name val="Times New Roman"/>
      <family val="1"/>
    </font>
    <font>
      <sz val="12"/>
      <name val="Times New Roman"/>
      <family val="2"/>
    </font>
    <font>
      <b/>
      <sz val="16"/>
      <color rgb="FF0070C0"/>
      <name val="Times New Roman"/>
      <family val="1"/>
    </font>
    <font>
      <b/>
      <sz val="2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2"/>
      <color theme="10"/>
      <name val="Times New Roman"/>
      <family val="2"/>
    </font>
    <font>
      <b/>
      <sz val="22"/>
      <color theme="1"/>
      <name val="Times New Roman"/>
      <family val="1"/>
    </font>
    <font>
      <sz val="14"/>
      <color theme="1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u/>
      <sz val="12"/>
      <color theme="10"/>
      <name val="Times New Roman"/>
      <family val="1"/>
    </font>
    <font>
      <sz val="12"/>
      <name val="Times New Roman"/>
      <family val="1"/>
    </font>
    <font>
      <b/>
      <sz val="14"/>
      <color theme="1"/>
      <name val="Calibri"/>
      <family val="2"/>
    </font>
    <font>
      <b/>
      <vertAlign val="superscript"/>
      <sz val="14"/>
      <color theme="1"/>
      <name val="Times New Roman"/>
      <family val="1"/>
    </font>
    <font>
      <sz val="18"/>
      <color theme="1"/>
      <name val="Calibri"/>
      <family val="2"/>
    </font>
    <font>
      <b/>
      <sz val="14"/>
      <name val="Times New Roman"/>
      <family val="1"/>
    </font>
    <font>
      <sz val="10"/>
      <color theme="1"/>
      <name val="Times New Roman"/>
      <family val="1"/>
    </font>
    <font>
      <u/>
      <sz val="18"/>
      <color theme="10"/>
      <name val="Times New Roman"/>
      <family val="1"/>
    </font>
    <font>
      <sz val="14"/>
      <name val="Times New Roman"/>
      <family val="1"/>
    </font>
    <font>
      <u/>
      <sz val="14"/>
      <color theme="1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</cellStyleXfs>
  <cellXfs count="3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/>
    <xf numFmtId="0" fontId="2" fillId="2" borderId="0" xfId="0" applyFont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/>
    <xf numFmtId="0" fontId="0" fillId="2" borderId="0" xfId="0" applyFill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right"/>
    </xf>
    <xf numFmtId="1" fontId="0" fillId="3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1" fontId="0" fillId="2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4" fontId="0" fillId="0" borderId="0" xfId="0" applyNumberFormat="1"/>
    <xf numFmtId="1" fontId="0" fillId="6" borderId="1" xfId="0" applyNumberFormat="1" applyFill="1" applyBorder="1" applyAlignment="1">
      <alignment horizontal="center"/>
    </xf>
    <xf numFmtId="1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1" fontId="0" fillId="0" borderId="3" xfId="0" applyNumberFormat="1" applyBorder="1"/>
    <xf numFmtId="0" fontId="0" fillId="0" borderId="4" xfId="0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6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textRotation="90" wrapText="1"/>
    </xf>
    <xf numFmtId="0" fontId="14" fillId="2" borderId="9" xfId="0" applyFont="1" applyFill="1" applyBorder="1" applyAlignment="1">
      <alignment horizontal="center" textRotation="90" wrapText="1"/>
    </xf>
    <xf numFmtId="0" fontId="15" fillId="0" borderId="10" xfId="0" applyFont="1" applyBorder="1" applyAlignment="1">
      <alignment horizontal="center" wrapText="1"/>
    </xf>
    <xf numFmtId="0" fontId="16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19" fillId="6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11" fillId="0" borderId="1" xfId="0" applyFont="1" applyBorder="1" applyAlignment="1">
      <alignment horizontal="right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4" fillId="6" borderId="1" xfId="0" applyFont="1" applyFill="1" applyBorder="1" applyAlignment="1">
      <alignment horizontal="center" textRotation="90" wrapText="1"/>
    </xf>
    <xf numFmtId="0" fontId="14" fillId="2" borderId="1" xfId="0" applyFont="1" applyFill="1" applyBorder="1" applyAlignment="1">
      <alignment horizontal="center" textRotation="90" wrapText="1"/>
    </xf>
    <xf numFmtId="0" fontId="15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0" fillId="6" borderId="0" xfId="0" applyFill="1" applyAlignment="1">
      <alignment horizontal="center"/>
    </xf>
    <xf numFmtId="49" fontId="11" fillId="0" borderId="2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textRotation="90"/>
    </xf>
    <xf numFmtId="0" fontId="2" fillId="0" borderId="1" xfId="0" applyFont="1" applyBorder="1" applyAlignment="1">
      <alignment horizontal="center" textRotation="90"/>
    </xf>
    <xf numFmtId="0" fontId="2" fillId="2" borderId="1" xfId="0" applyFont="1" applyFill="1" applyBorder="1" applyAlignment="1">
      <alignment horizontal="center" textRotation="90"/>
    </xf>
    <xf numFmtId="0" fontId="20" fillId="0" borderId="1" xfId="0" applyFont="1" applyBorder="1" applyAlignment="1">
      <alignment horizontal="center" wrapText="1"/>
    </xf>
    <xf numFmtId="0" fontId="7" fillId="0" borderId="0" xfId="0" applyFont="1"/>
    <xf numFmtId="0" fontId="11" fillId="0" borderId="2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3" fillId="8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2" fillId="0" borderId="2" xfId="0" applyFont="1" applyBorder="1" applyAlignment="1">
      <alignment horizontal="center"/>
    </xf>
    <xf numFmtId="0" fontId="21" fillId="0" borderId="0" xfId="0" applyFont="1"/>
    <xf numFmtId="0" fontId="22" fillId="0" borderId="1" xfId="0" applyFont="1" applyBorder="1"/>
    <xf numFmtId="1" fontId="0" fillId="9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right"/>
    </xf>
    <xf numFmtId="0" fontId="0" fillId="11" borderId="11" xfId="0" applyFill="1" applyBorder="1"/>
    <xf numFmtId="0" fontId="15" fillId="0" borderId="0" xfId="0" applyFont="1"/>
    <xf numFmtId="0" fontId="0" fillId="3" borderId="1" xfId="0" applyFill="1" applyBorder="1"/>
    <xf numFmtId="0" fontId="12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6" borderId="0" xfId="0" applyFill="1"/>
    <xf numFmtId="0" fontId="0" fillId="2" borderId="1" xfId="0" applyFill="1" applyBorder="1"/>
    <xf numFmtId="0" fontId="12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4" fillId="6" borderId="0" xfId="0" applyFont="1" applyFill="1"/>
    <xf numFmtId="0" fontId="14" fillId="6" borderId="0" xfId="0" applyFont="1" applyFill="1" applyAlignment="1">
      <alignment horizontal="center" textRotation="90" wrapText="1"/>
    </xf>
    <xf numFmtId="0" fontId="12" fillId="6" borderId="0" xfId="0" applyFont="1" applyFill="1" applyAlignment="1">
      <alignment horizont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textRotation="90"/>
    </xf>
    <xf numFmtId="49" fontId="0" fillId="6" borderId="0" xfId="0" applyNumberFormat="1" applyFill="1"/>
    <xf numFmtId="0" fontId="12" fillId="3" borderId="16" xfId="0" applyFont="1" applyFill="1" applyBorder="1" applyAlignment="1">
      <alignment horizontal="center" wrapText="1"/>
    </xf>
    <xf numFmtId="0" fontId="12" fillId="3" borderId="17" xfId="0" applyFont="1" applyFill="1" applyBorder="1" applyAlignment="1">
      <alignment horizont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11" fillId="3" borderId="16" xfId="0" applyFont="1" applyFill="1" applyBorder="1" applyAlignment="1">
      <alignment horizontal="right" vertical="center" wrapText="1"/>
    </xf>
    <xf numFmtId="49" fontId="11" fillId="3" borderId="16" xfId="0" applyNumberFormat="1" applyFont="1" applyFill="1" applyBorder="1" applyAlignment="1">
      <alignment horizontal="right" vertical="center" wrapText="1"/>
    </xf>
    <xf numFmtId="0" fontId="0" fillId="3" borderId="17" xfId="0" applyFill="1" applyBorder="1"/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19" xfId="0" applyFill="1" applyBorder="1"/>
    <xf numFmtId="0" fontId="12" fillId="2" borderId="16" xfId="0" applyFont="1" applyFill="1" applyBorder="1" applyAlignment="1">
      <alignment horizontal="center" wrapText="1"/>
    </xf>
    <xf numFmtId="0" fontId="12" fillId="2" borderId="17" xfId="0" applyFont="1" applyFill="1" applyBorder="1" applyAlignment="1">
      <alignment horizont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12" fillId="4" borderId="16" xfId="0" applyFont="1" applyFill="1" applyBorder="1" applyAlignment="1">
      <alignment horizontal="center" wrapText="1"/>
    </xf>
    <xf numFmtId="0" fontId="12" fillId="4" borderId="17" xfId="0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7" xfId="0" applyFill="1" applyBorder="1"/>
    <xf numFmtId="0" fontId="0" fillId="4" borderId="16" xfId="0" applyFill="1" applyBorder="1"/>
    <xf numFmtId="0" fontId="0" fillId="4" borderId="19" xfId="0" applyFill="1" applyBorder="1" applyAlignment="1">
      <alignment horizontal="center"/>
    </xf>
    <xf numFmtId="0" fontId="0" fillId="4" borderId="19" xfId="0" applyFill="1" applyBorder="1"/>
    <xf numFmtId="0" fontId="6" fillId="6" borderId="0" xfId="0" applyFont="1" applyFill="1"/>
    <xf numFmtId="0" fontId="3" fillId="3" borderId="1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3" borderId="17" xfId="0" applyFont="1" applyFill="1" applyBorder="1"/>
    <xf numFmtId="0" fontId="3" fillId="6" borderId="0" xfId="0" applyFont="1" applyFill="1"/>
    <xf numFmtId="0" fontId="3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4" borderId="16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3" fillId="4" borderId="17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center"/>
    </xf>
    <xf numFmtId="0" fontId="4" fillId="4" borderId="18" xfId="0" applyFont="1" applyFill="1" applyBorder="1" applyAlignment="1">
      <alignment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7" fillId="0" borderId="0" xfId="0" applyFont="1"/>
    <xf numFmtId="0" fontId="27" fillId="6" borderId="0" xfId="0" applyFont="1" applyFill="1"/>
    <xf numFmtId="0" fontId="0" fillId="0" borderId="24" xfId="0" applyBorder="1"/>
    <xf numFmtId="0" fontId="13" fillId="6" borderId="0" xfId="0" applyFont="1" applyFill="1"/>
    <xf numFmtId="0" fontId="20" fillId="3" borderId="21" xfId="0" applyFont="1" applyFill="1" applyBorder="1" applyAlignment="1">
      <alignment horizontal="center" wrapText="1"/>
    </xf>
    <xf numFmtId="0" fontId="2" fillId="3" borderId="22" xfId="0" applyFont="1" applyFill="1" applyBorder="1" applyAlignment="1">
      <alignment horizontal="center" textRotation="90"/>
    </xf>
    <xf numFmtId="0" fontId="0" fillId="3" borderId="22" xfId="0" applyFill="1" applyBorder="1"/>
    <xf numFmtId="0" fontId="2" fillId="3" borderId="23" xfId="0" applyFont="1" applyFill="1" applyBorder="1" applyAlignment="1">
      <alignment horizontal="center" textRotation="90"/>
    </xf>
    <xf numFmtId="49" fontId="0" fillId="3" borderId="18" xfId="0" applyNumberFormat="1" applyFill="1" applyBorder="1"/>
    <xf numFmtId="49" fontId="0" fillId="3" borderId="19" xfId="0" applyNumberFormat="1" applyFill="1" applyBorder="1"/>
    <xf numFmtId="49" fontId="0" fillId="3" borderId="20" xfId="0" applyNumberFormat="1" applyFill="1" applyBorder="1"/>
    <xf numFmtId="0" fontId="25" fillId="0" borderId="15" xfId="0" applyFont="1" applyBorder="1" applyAlignment="1">
      <alignment horizontal="left" wrapText="1"/>
    </xf>
    <xf numFmtId="0" fontId="14" fillId="3" borderId="21" xfId="0" applyFont="1" applyFill="1" applyBorder="1" applyAlignment="1">
      <alignment horizontal="center" textRotation="90" wrapText="1"/>
    </xf>
    <xf numFmtId="0" fontId="14" fillId="3" borderId="22" xfId="0" applyFont="1" applyFill="1" applyBorder="1" applyAlignment="1">
      <alignment horizontal="center" textRotation="90" wrapText="1"/>
    </xf>
    <xf numFmtId="0" fontId="0" fillId="3" borderId="23" xfId="0" applyFill="1" applyBorder="1"/>
    <xf numFmtId="0" fontId="2" fillId="0" borderId="25" xfId="0" applyFont="1" applyBorder="1" applyAlignment="1">
      <alignment horizontal="right" vertical="center" wrapText="1"/>
    </xf>
    <xf numFmtId="0" fontId="14" fillId="2" borderId="21" xfId="0" applyFont="1" applyFill="1" applyBorder="1" applyAlignment="1">
      <alignment horizontal="center" textRotation="90" wrapText="1"/>
    </xf>
    <xf numFmtId="0" fontId="14" fillId="2" borderId="22" xfId="0" applyFont="1" applyFill="1" applyBorder="1" applyAlignment="1">
      <alignment horizontal="center" textRotation="90" wrapText="1"/>
    </xf>
    <xf numFmtId="0" fontId="0" fillId="2" borderId="22" xfId="0" applyFill="1" applyBorder="1"/>
    <xf numFmtId="0" fontId="14" fillId="2" borderId="23" xfId="0" applyFont="1" applyFill="1" applyBorder="1" applyAlignment="1">
      <alignment horizontal="center" textRotation="90" wrapText="1"/>
    </xf>
    <xf numFmtId="0" fontId="12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textRotation="90" wrapText="1"/>
    </xf>
    <xf numFmtId="0" fontId="3" fillId="2" borderId="1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textRotation="90" wrapText="1"/>
    </xf>
    <xf numFmtId="0" fontId="0" fillId="3" borderId="20" xfId="0" applyFill="1" applyBorder="1" applyAlignment="1">
      <alignment horizontal="center"/>
    </xf>
    <xf numFmtId="0" fontId="25" fillId="0" borderId="30" xfId="0" applyFont="1" applyBorder="1" applyAlignment="1">
      <alignment horizontal="left" wrapText="1"/>
    </xf>
    <xf numFmtId="0" fontId="11" fillId="0" borderId="31" xfId="0" applyFont="1" applyBorder="1" applyAlignment="1">
      <alignment horizontal="center" wrapText="1"/>
    </xf>
    <xf numFmtId="0" fontId="14" fillId="4" borderId="21" xfId="0" applyFont="1" applyFill="1" applyBorder="1" applyAlignment="1">
      <alignment horizontal="center" textRotation="90" wrapText="1"/>
    </xf>
    <xf numFmtId="0" fontId="14" fillId="4" borderId="22" xfId="0" applyFont="1" applyFill="1" applyBorder="1" applyAlignment="1">
      <alignment horizontal="center" textRotation="90" wrapText="1"/>
    </xf>
    <xf numFmtId="0" fontId="14" fillId="4" borderId="23" xfId="0" applyFont="1" applyFill="1" applyBorder="1" applyAlignment="1">
      <alignment horizontal="center" textRotation="90" wrapText="1"/>
    </xf>
    <xf numFmtId="0" fontId="0" fillId="4" borderId="18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3" borderId="21" xfId="0" applyFont="1" applyFill="1" applyBorder="1" applyAlignment="1">
      <alignment horizontal="center" textRotation="90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textRotation="90"/>
    </xf>
    <xf numFmtId="0" fontId="2" fillId="2" borderId="22" xfId="0" applyFont="1" applyFill="1" applyBorder="1" applyAlignment="1">
      <alignment horizontal="center" textRotation="90"/>
    </xf>
    <xf numFmtId="0" fontId="2" fillId="2" borderId="23" xfId="0" applyFont="1" applyFill="1" applyBorder="1" applyAlignment="1">
      <alignment horizontal="center" textRotation="90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textRotation="90"/>
    </xf>
    <xf numFmtId="0" fontId="2" fillId="4" borderId="22" xfId="0" applyFont="1" applyFill="1" applyBorder="1" applyAlignment="1">
      <alignment horizontal="center" textRotation="90"/>
    </xf>
    <xf numFmtId="0" fontId="0" fillId="4" borderId="23" xfId="0" applyFill="1" applyBorder="1" applyAlignment="1">
      <alignment horizontal="center" textRotation="90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/>
    </xf>
    <xf numFmtId="0" fontId="0" fillId="2" borderId="23" xfId="0" applyFill="1" applyBorder="1"/>
    <xf numFmtId="49" fontId="0" fillId="2" borderId="18" xfId="0" applyNumberFormat="1" applyFill="1" applyBorder="1"/>
    <xf numFmtId="49" fontId="0" fillId="2" borderId="19" xfId="0" applyNumberFormat="1" applyFill="1" applyBorder="1"/>
    <xf numFmtId="49" fontId="0" fillId="2" borderId="20" xfId="0" applyNumberFormat="1" applyFill="1" applyBorder="1"/>
    <xf numFmtId="0" fontId="0" fillId="4" borderId="22" xfId="0" applyFill="1" applyBorder="1"/>
    <xf numFmtId="0" fontId="0" fillId="4" borderId="23" xfId="0" applyFill="1" applyBorder="1"/>
    <xf numFmtId="49" fontId="0" fillId="4" borderId="18" xfId="0" applyNumberFormat="1" applyFill="1" applyBorder="1"/>
    <xf numFmtId="49" fontId="0" fillId="4" borderId="19" xfId="0" applyNumberFormat="1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23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12" borderId="0" xfId="0" applyFill="1" applyAlignment="1">
      <alignment horizontal="left" vertical="center"/>
    </xf>
    <xf numFmtId="0" fontId="22" fillId="0" borderId="0" xfId="0" applyFont="1" applyAlignment="1">
      <alignment horizontal="center"/>
    </xf>
    <xf numFmtId="0" fontId="24" fillId="0" borderId="0" xfId="2"/>
    <xf numFmtId="0" fontId="28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4" fillId="0" borderId="0" xfId="3" applyFill="1" applyAlignment="1" applyProtection="1"/>
    <xf numFmtId="0" fontId="24" fillId="0" borderId="0" xfId="2" applyAlignment="1">
      <alignment horizontal="left" vertical="center"/>
    </xf>
    <xf numFmtId="0" fontId="24" fillId="0" borderId="0" xfId="3" applyAlignment="1" applyProtection="1">
      <alignment horizontal="left" vertical="center"/>
    </xf>
    <xf numFmtId="0" fontId="29" fillId="0" borderId="0" xfId="2" applyFont="1" applyAlignment="1">
      <alignment horizontal="left" vertical="center"/>
    </xf>
    <xf numFmtId="0" fontId="24" fillId="0" borderId="0" xfId="1" applyFill="1" applyAlignment="1" applyProtection="1"/>
    <xf numFmtId="0" fontId="24" fillId="0" borderId="0" xfId="1" applyAlignment="1">
      <alignment horizontal="left" vertical="center"/>
    </xf>
    <xf numFmtId="0" fontId="30" fillId="0" borderId="0" xfId="3" applyFont="1" applyAlignment="1" applyProtection="1">
      <alignment horizontal="left" vertical="center"/>
    </xf>
    <xf numFmtId="0" fontId="30" fillId="0" borderId="0" xfId="2" applyFont="1" applyAlignment="1">
      <alignment horizontal="left" vertical="center"/>
    </xf>
    <xf numFmtId="0" fontId="24" fillId="0" borderId="0" xfId="1"/>
    <xf numFmtId="0" fontId="15" fillId="6" borderId="0" xfId="0" applyFont="1" applyFill="1"/>
    <xf numFmtId="0" fontId="6" fillId="6" borderId="0" xfId="0" applyFont="1" applyFill="1" applyAlignment="1">
      <alignment horizontal="left" vertical="top" wrapText="1"/>
    </xf>
    <xf numFmtId="0" fontId="6" fillId="6" borderId="0" xfId="0" applyFont="1" applyFill="1" applyAlignment="1">
      <alignment horizontal="left" vertical="center" wrapText="1"/>
    </xf>
    <xf numFmtId="49" fontId="0" fillId="0" borderId="38" xfId="0" applyNumberFormat="1" applyBorder="1" applyAlignment="1">
      <alignment horizontal="center"/>
    </xf>
    <xf numFmtId="49" fontId="0" fillId="0" borderId="39" xfId="0" applyNumberFormat="1" applyBorder="1" applyAlignment="1">
      <alignment horizontal="center"/>
    </xf>
    <xf numFmtId="0" fontId="0" fillId="0" borderId="40" xfId="0" applyBorder="1"/>
    <xf numFmtId="0" fontId="0" fillId="0" borderId="38" xfId="0" applyBorder="1" applyAlignment="1">
      <alignment horizont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4" fillId="10" borderId="11" xfId="0" applyFont="1" applyFill="1" applyBorder="1" applyAlignment="1">
      <alignment horizontal="left" vertical="center" wrapText="1"/>
    </xf>
    <xf numFmtId="0" fontId="6" fillId="10" borderId="41" xfId="0" applyFont="1" applyFill="1" applyBorder="1" applyAlignment="1">
      <alignment horizontal="left" vertical="center" wrapText="1"/>
    </xf>
    <xf numFmtId="0" fontId="3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9" fontId="0" fillId="3" borderId="1" xfId="0" applyNumberForma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9" fontId="0" fillId="9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9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1" fontId="1" fillId="9" borderId="1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right"/>
    </xf>
    <xf numFmtId="0" fontId="0" fillId="9" borderId="1" xfId="0" applyFill="1" applyBorder="1" applyAlignment="1">
      <alignment horizontal="center"/>
    </xf>
    <xf numFmtId="0" fontId="0" fillId="9" borderId="1" xfId="0" applyFill="1" applyBorder="1"/>
    <xf numFmtId="0" fontId="1" fillId="9" borderId="0" xfId="0" applyFont="1" applyFill="1" applyAlignment="1">
      <alignment horizontal="right"/>
    </xf>
    <xf numFmtId="0" fontId="1" fillId="9" borderId="0" xfId="0" applyFont="1" applyFill="1" applyAlignment="1">
      <alignment horizontal="center"/>
    </xf>
    <xf numFmtId="1" fontId="1" fillId="9" borderId="0" xfId="0" applyNumberFormat="1" applyFont="1" applyFill="1" applyAlignment="1">
      <alignment horizontal="center"/>
    </xf>
    <xf numFmtId="0" fontId="2" fillId="3" borderId="0" xfId="0" applyFont="1" applyFill="1"/>
    <xf numFmtId="0" fontId="13" fillId="13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32" xfId="0" applyFont="1" applyBorder="1"/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4" fillId="0" borderId="0" xfId="1" applyAlignment="1"/>
    <xf numFmtId="0" fontId="23" fillId="0" borderId="1" xfId="0" applyFont="1" applyBorder="1" applyAlignment="1">
      <alignment horizontal="center" vertical="center"/>
    </xf>
    <xf numFmtId="0" fontId="23" fillId="0" borderId="0" xfId="0" applyFont="1"/>
    <xf numFmtId="0" fontId="11" fillId="0" borderId="0" xfId="0" applyFont="1" applyAlignment="1">
      <alignment horizontal="center"/>
    </xf>
    <xf numFmtId="0" fontId="35" fillId="0" borderId="0" xfId="0" applyFont="1" applyAlignment="1">
      <alignment horizontal="left"/>
    </xf>
    <xf numFmtId="0" fontId="24" fillId="0" borderId="0" xfId="3" applyAlignment="1" applyProtection="1"/>
    <xf numFmtId="0" fontId="24" fillId="0" borderId="0" xfId="3" applyAlignment="1" applyProtection="1">
      <alignment horizontal="left" vertical="center" wrapText="1"/>
    </xf>
    <xf numFmtId="0" fontId="24" fillId="0" borderId="0" xfId="3" applyAlignment="1" applyProtection="1">
      <alignment horizontal="left" vertical="center"/>
    </xf>
    <xf numFmtId="0" fontId="36" fillId="0" borderId="0" xfId="1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22" fillId="0" borderId="41" xfId="0" applyFont="1" applyBorder="1" applyAlignment="1">
      <alignment horizontal="center"/>
    </xf>
    <xf numFmtId="164" fontId="2" fillId="0" borderId="0" xfId="0" applyNumberFormat="1" applyFont="1" applyAlignment="1">
      <alignment horizontal="left"/>
    </xf>
    <xf numFmtId="0" fontId="2" fillId="3" borderId="0" xfId="0" applyFont="1" applyFill="1" applyAlignment="1">
      <alignment horizontal="right"/>
    </xf>
    <xf numFmtId="0" fontId="2" fillId="13" borderId="0" xfId="0" applyFont="1" applyFill="1" applyAlignment="1">
      <alignment horizontal="right"/>
    </xf>
    <xf numFmtId="0" fontId="2" fillId="5" borderId="0" xfId="0" applyFont="1" applyFill="1" applyAlignment="1">
      <alignment horizontal="right"/>
    </xf>
    <xf numFmtId="0" fontId="2" fillId="7" borderId="0" xfId="0" applyFont="1" applyFill="1" applyAlignment="1">
      <alignment horizontal="right"/>
    </xf>
    <xf numFmtId="0" fontId="2" fillId="8" borderId="0" xfId="0" applyFont="1" applyFill="1" applyAlignment="1">
      <alignment horizontal="right"/>
    </xf>
    <xf numFmtId="164" fontId="0" fillId="0" borderId="0" xfId="0" applyNumberFormat="1" applyAlignment="1">
      <alignment horizontal="left"/>
    </xf>
    <xf numFmtId="0" fontId="18" fillId="5" borderId="0" xfId="0" applyFont="1" applyFill="1" applyAlignment="1">
      <alignment horizontal="right"/>
    </xf>
    <xf numFmtId="0" fontId="18" fillId="7" borderId="0" xfId="0" applyFont="1" applyFill="1" applyAlignment="1">
      <alignment horizontal="right"/>
    </xf>
    <xf numFmtId="0" fontId="0" fillId="8" borderId="0" xfId="0" applyFill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5" borderId="5" xfId="0" applyFont="1" applyFill="1" applyBorder="1" applyAlignment="1">
      <alignment horizontal="right" vertical="center" wrapText="1"/>
    </xf>
    <xf numFmtId="0" fontId="2" fillId="5" borderId="0" xfId="0" applyFont="1" applyFill="1" applyAlignment="1">
      <alignment horizontal="right" vertical="center" wrapText="1"/>
    </xf>
    <xf numFmtId="0" fontId="2" fillId="8" borderId="5" xfId="0" applyFont="1" applyFill="1" applyBorder="1" applyAlignment="1">
      <alignment horizontal="right" vertical="center" wrapText="1"/>
    </xf>
    <xf numFmtId="0" fontId="2" fillId="8" borderId="0" xfId="0" applyFont="1" applyFill="1" applyAlignment="1">
      <alignment horizontal="right" vertical="center" wrapText="1"/>
    </xf>
    <xf numFmtId="0" fontId="6" fillId="0" borderId="14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0" fillId="2" borderId="0" xfId="0" applyFill="1" applyAlignment="1">
      <alignment horizontal="left"/>
    </xf>
    <xf numFmtId="0" fontId="6" fillId="10" borderId="36" xfId="0" applyFont="1" applyFill="1" applyBorder="1" applyAlignment="1">
      <alignment horizontal="left" vertical="top" wrapText="1"/>
    </xf>
    <xf numFmtId="0" fontId="6" fillId="10" borderId="37" xfId="0" applyFont="1" applyFill="1" applyBorder="1" applyAlignment="1">
      <alignment horizontal="left" vertical="top" wrapText="1"/>
    </xf>
    <xf numFmtId="0" fontId="6" fillId="10" borderId="38" xfId="0" applyFont="1" applyFill="1" applyBorder="1" applyAlignment="1">
      <alignment horizontal="left" vertical="top" wrapText="1"/>
    </xf>
    <xf numFmtId="0" fontId="6" fillId="10" borderId="24" xfId="0" applyFont="1" applyFill="1" applyBorder="1" applyAlignment="1">
      <alignment horizontal="left" vertical="top" wrapText="1"/>
    </xf>
    <xf numFmtId="0" fontId="6" fillId="10" borderId="14" xfId="0" applyFont="1" applyFill="1" applyBorder="1" applyAlignment="1">
      <alignment horizontal="left" vertical="top" wrapText="1"/>
    </xf>
    <xf numFmtId="0" fontId="6" fillId="10" borderId="12" xfId="0" applyFont="1" applyFill="1" applyBorder="1" applyAlignment="1">
      <alignment horizontal="left" vertical="top" wrapText="1"/>
    </xf>
    <xf numFmtId="0" fontId="6" fillId="10" borderId="5" xfId="0" applyFont="1" applyFill="1" applyBorder="1" applyAlignment="1">
      <alignment horizontal="left" vertical="top" wrapText="1"/>
    </xf>
    <xf numFmtId="0" fontId="6" fillId="10" borderId="13" xfId="0" applyFont="1" applyFill="1" applyBorder="1" applyAlignment="1">
      <alignment horizontal="left" vertical="top" wrapText="1"/>
    </xf>
    <xf numFmtId="0" fontId="37" fillId="0" borderId="1" xfId="2" applyFont="1" applyBorder="1" applyAlignment="1">
      <alignment horizontal="left" vertical="center"/>
    </xf>
    <xf numFmtId="0" fontId="24" fillId="0" borderId="1" xfId="2" applyBorder="1" applyAlignment="1">
      <alignment horizontal="left" vertical="center"/>
    </xf>
    <xf numFmtId="0" fontId="38" fillId="0" borderId="1" xfId="2" applyFont="1" applyBorder="1" applyAlignment="1">
      <alignment horizontal="left" vertical="center"/>
    </xf>
  </cellXfs>
  <cellStyles count="4">
    <cellStyle name="Link" xfId="1" builtinId="8"/>
    <cellStyle name="Link 2" xfId="2" xr:uid="{061976EB-3B64-4412-A092-5A34A0F7773B}"/>
    <cellStyle name="Link 3" xfId="3" xr:uid="{07B3F745-7035-43B8-B6BF-ED895995D364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400">
                <a:latin typeface="Arial Narrow" panose="020B0606020202030204" pitchFamily="34" charset="0"/>
              </a:rPr>
              <a:t>Abiturklausuren Sport in BY, BW, NW  (2006-2019)</a:t>
            </a:r>
          </a:p>
          <a:p>
            <a:pPr algn="l">
              <a:defRPr sz="1400">
                <a:latin typeface="Arial Narrow" panose="020B0606020202030204" pitchFamily="34" charset="0"/>
              </a:defRPr>
            </a:pPr>
            <a:r>
              <a:rPr lang="en-US" sz="1400" b="0">
                <a:latin typeface="Arial Narrow" panose="020B0606020202030204" pitchFamily="34" charset="0"/>
              </a:rPr>
              <a:t>Aufgaben aus der Sporttheorie </a:t>
            </a:r>
          </a:p>
        </c:rich>
      </c:tx>
      <c:layout>
        <c:manualLayout>
          <c:xMode val="edge"/>
          <c:yMode val="edge"/>
          <c:x val="0"/>
          <c:y val="1.498333333333332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34475930029706"/>
          <c:y val="0.20377333333333333"/>
          <c:w val="0.83786442862306887"/>
          <c:h val="0.670961111111111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'Abiturklausuren Sport'!$A$37</c:f>
              <c:strCache>
                <c:ptCount val="1"/>
                <c:pt idx="0">
                  <c:v>Trainingslehre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'Abiturklausuren Sport'!$B$36:$E$36</c:f>
              <c:strCache>
                <c:ptCount val="4"/>
                <c:pt idx="0">
                  <c:v>BY (114)</c:v>
                </c:pt>
                <c:pt idx="1">
                  <c:v>BW (117)</c:v>
                </c:pt>
                <c:pt idx="2">
                  <c:v>NRW (83)</c:v>
                </c:pt>
                <c:pt idx="3">
                  <c:v>Themen (314)</c:v>
                </c:pt>
              </c:strCache>
            </c:strRef>
          </c:cat>
          <c:val>
            <c:numRef>
              <c:f>'Abiturklausuren Sport'!$B$37:$E$37</c:f>
              <c:numCache>
                <c:formatCode>0</c:formatCode>
                <c:ptCount val="4"/>
                <c:pt idx="0">
                  <c:v>35.087719298245609</c:v>
                </c:pt>
                <c:pt idx="1">
                  <c:v>49.572649572649574</c:v>
                </c:pt>
                <c:pt idx="2">
                  <c:v>39.75903614457831</c:v>
                </c:pt>
                <c:pt idx="3">
                  <c:v>41.719745222929902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1F-4DC1-8D30-05F4B8820C1A}"/>
            </c:ext>
          </c:extLst>
        </c:ser>
        <c:ser>
          <c:idx val="1"/>
          <c:order val="1"/>
          <c:tx>
            <c:strRef>
              <c:f>'Abiturklausuren Sport'!$A$38</c:f>
              <c:strCache>
                <c:ptCount val="1"/>
                <c:pt idx="0">
                  <c:v>Sportbiologie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'Abiturklausuren Sport'!$B$36:$E$36</c:f>
              <c:strCache>
                <c:ptCount val="4"/>
                <c:pt idx="0">
                  <c:v>BY (114)</c:v>
                </c:pt>
                <c:pt idx="1">
                  <c:v>BW (117)</c:v>
                </c:pt>
                <c:pt idx="2">
                  <c:v>NRW (83)</c:v>
                </c:pt>
                <c:pt idx="3">
                  <c:v>Themen (314)</c:v>
                </c:pt>
              </c:strCache>
            </c:strRef>
          </c:cat>
          <c:val>
            <c:numRef>
              <c:f>'Abiturklausuren Sport'!$B$38:$E$38</c:f>
              <c:numCache>
                <c:formatCode>0</c:formatCode>
                <c:ptCount val="4"/>
                <c:pt idx="0">
                  <c:v>21.052631578947366</c:v>
                </c:pt>
                <c:pt idx="1">
                  <c:v>23.931623931623932</c:v>
                </c:pt>
                <c:pt idx="2">
                  <c:v>14.457831325301203</c:v>
                </c:pt>
                <c:pt idx="3">
                  <c:v>20.382165605095544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1F-4DC1-8D30-05F4B8820C1A}"/>
            </c:ext>
          </c:extLst>
        </c:ser>
        <c:ser>
          <c:idx val="2"/>
          <c:order val="2"/>
          <c:tx>
            <c:strRef>
              <c:f>'Abiturklausuren Sport'!$A$39</c:f>
              <c:strCache>
                <c:ptCount val="1"/>
                <c:pt idx="0">
                  <c:v>Bewegungslehre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'Abiturklausuren Sport'!$B$36:$E$36</c:f>
              <c:strCache>
                <c:ptCount val="4"/>
                <c:pt idx="0">
                  <c:v>BY (114)</c:v>
                </c:pt>
                <c:pt idx="1">
                  <c:v>BW (117)</c:v>
                </c:pt>
                <c:pt idx="2">
                  <c:v>NRW (83)</c:v>
                </c:pt>
                <c:pt idx="3">
                  <c:v>Themen (314)</c:v>
                </c:pt>
              </c:strCache>
            </c:strRef>
          </c:cat>
          <c:val>
            <c:numRef>
              <c:f>'Abiturklausuren Sport'!$B$39:$E$39</c:f>
              <c:numCache>
                <c:formatCode>0</c:formatCode>
                <c:ptCount val="4"/>
                <c:pt idx="0">
                  <c:v>18.421052631578945</c:v>
                </c:pt>
                <c:pt idx="1">
                  <c:v>21.367521367521366</c:v>
                </c:pt>
                <c:pt idx="2">
                  <c:v>15.66265060240964</c:v>
                </c:pt>
                <c:pt idx="3">
                  <c:v>18.789808917197455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1F-4DC1-8D30-05F4B8820C1A}"/>
            </c:ext>
          </c:extLst>
        </c:ser>
        <c:ser>
          <c:idx val="3"/>
          <c:order val="3"/>
          <c:tx>
            <c:strRef>
              <c:f>'Abiturklausuren Sport'!$A$40</c:f>
              <c:strCache>
                <c:ptCount val="1"/>
                <c:pt idx="0">
                  <c:v>Sport und Gesundheit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'Abiturklausuren Sport'!$B$36:$E$36</c:f>
              <c:strCache>
                <c:ptCount val="4"/>
                <c:pt idx="0">
                  <c:v>BY (114)</c:v>
                </c:pt>
                <c:pt idx="1">
                  <c:v>BW (117)</c:v>
                </c:pt>
                <c:pt idx="2">
                  <c:v>NRW (83)</c:v>
                </c:pt>
                <c:pt idx="3">
                  <c:v>Themen (314)</c:v>
                </c:pt>
              </c:strCache>
            </c:strRef>
          </c:cat>
          <c:val>
            <c:numRef>
              <c:f>'Abiturklausuren Sport'!$B$40:$E$40</c:f>
              <c:numCache>
                <c:formatCode>0</c:formatCode>
                <c:ptCount val="4"/>
                <c:pt idx="0">
                  <c:v>14.035087719298245</c:v>
                </c:pt>
                <c:pt idx="1">
                  <c:v>3.4188034188034191</c:v>
                </c:pt>
                <c:pt idx="2">
                  <c:v>18.072289156626507</c:v>
                </c:pt>
                <c:pt idx="3">
                  <c:v>11.146496815286625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1F-4DC1-8D30-05F4B8820C1A}"/>
            </c:ext>
          </c:extLst>
        </c:ser>
        <c:ser>
          <c:idx val="4"/>
          <c:order val="4"/>
          <c:tx>
            <c:strRef>
              <c:f>'Abiturklausuren Sport'!$A$41</c:f>
              <c:strCache>
                <c:ptCount val="1"/>
                <c:pt idx="0">
                  <c:v>Sport und Gesellschaft</c:v>
                </c:pt>
              </c:strCache>
            </c:strRef>
          </c:tx>
          <c:spPr>
            <a:solidFill>
              <a:schemeClr val="accent3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'Abiturklausuren Sport'!$B$36:$E$36</c:f>
              <c:strCache>
                <c:ptCount val="4"/>
                <c:pt idx="0">
                  <c:v>BY (114)</c:v>
                </c:pt>
                <c:pt idx="1">
                  <c:v>BW (117)</c:v>
                </c:pt>
                <c:pt idx="2">
                  <c:v>NRW (83)</c:v>
                </c:pt>
                <c:pt idx="3">
                  <c:v>Themen (314)</c:v>
                </c:pt>
              </c:strCache>
            </c:strRef>
          </c:cat>
          <c:val>
            <c:numRef>
              <c:f>'Abiturklausuren Sport'!$B$41:$E$41</c:f>
              <c:numCache>
                <c:formatCode>0</c:formatCode>
                <c:ptCount val="4"/>
                <c:pt idx="0">
                  <c:v>9.6491228070175428</c:v>
                </c:pt>
                <c:pt idx="1">
                  <c:v>0</c:v>
                </c:pt>
                <c:pt idx="2">
                  <c:v>2.4096385542168677</c:v>
                </c:pt>
                <c:pt idx="3">
                  <c:v>4.1401273885350314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1F-4DC1-8D30-05F4B8820C1A}"/>
            </c:ext>
          </c:extLst>
        </c:ser>
        <c:ser>
          <c:idx val="5"/>
          <c:order val="5"/>
          <c:tx>
            <c:strRef>
              <c:f>'Abiturklausuren Sport'!$A$42</c:f>
              <c:strCache>
                <c:ptCount val="1"/>
                <c:pt idx="0">
                  <c:v>Sportpsychologie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'Abiturklausuren Sport'!$B$36:$E$36</c:f>
              <c:strCache>
                <c:ptCount val="4"/>
                <c:pt idx="0">
                  <c:v>BY (114)</c:v>
                </c:pt>
                <c:pt idx="1">
                  <c:v>BW (117)</c:v>
                </c:pt>
                <c:pt idx="2">
                  <c:v>NRW (83)</c:v>
                </c:pt>
                <c:pt idx="3">
                  <c:v>Themen (314)</c:v>
                </c:pt>
              </c:strCache>
            </c:strRef>
          </c:cat>
          <c:val>
            <c:numRef>
              <c:f>'Abiturklausuren Sport'!$B$42:$E$42</c:f>
              <c:numCache>
                <c:formatCode>0</c:formatCode>
                <c:ptCount val="4"/>
                <c:pt idx="0">
                  <c:v>1.7543859649122806</c:v>
                </c:pt>
                <c:pt idx="1">
                  <c:v>1.7094017094017095</c:v>
                </c:pt>
                <c:pt idx="2">
                  <c:v>9.6385542168674707</c:v>
                </c:pt>
                <c:pt idx="3">
                  <c:v>3.8216560509554141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1F-4DC1-8D30-05F4B8820C1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36683439"/>
        <c:axId val="1180293279"/>
      </c:barChart>
      <c:catAx>
        <c:axId val="11366834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80293279"/>
        <c:crosses val="autoZero"/>
        <c:auto val="1"/>
        <c:lblAlgn val="ctr"/>
        <c:lblOffset val="1"/>
        <c:tickLblSkip val="1"/>
        <c:tickMarkSkip val="10"/>
        <c:noMultiLvlLbl val="0"/>
      </c:catAx>
      <c:valAx>
        <c:axId val="1180293279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136683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>
                <a:latin typeface="Arial Narrow" panose="020B0606020202030204" pitchFamily="34" charset="0"/>
              </a:rPr>
              <a:t>Leistungsfach Sport - Abiturklausuren 2007-2019    (n=110) </a:t>
            </a:r>
            <a:r>
              <a:rPr lang="de-DE" sz="1200" b="1">
                <a:latin typeface="Arial Narrow" panose="020B0606020202030204" pitchFamily="34" charset="0"/>
              </a:rPr>
              <a:t>Anforderungsbereiche I-III </a:t>
            </a:r>
          </a:p>
        </c:rich>
      </c:tx>
      <c:layout>
        <c:manualLayout>
          <c:xMode val="edge"/>
          <c:yMode val="edge"/>
          <c:x val="9.8600174978129328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strRef>
              <c:f>'Auswertung Operatoren'!$H$4</c:f>
              <c:strCache>
                <c:ptCount val="1"/>
                <c:pt idx="0">
                  <c:v>  AFB 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'Auswertung Operatoren'!$I$2:$L$2</c:f>
              <c:strCache>
                <c:ptCount val="4"/>
                <c:pt idx="0">
                  <c:v>BW (n=46)</c:v>
                </c:pt>
                <c:pt idx="1">
                  <c:v>BY (n=30)</c:v>
                </c:pt>
                <c:pt idx="2">
                  <c:v>NI (n=8)</c:v>
                </c:pt>
                <c:pt idx="3">
                  <c:v>NW (n=26)</c:v>
                </c:pt>
              </c:strCache>
            </c:strRef>
          </c:cat>
          <c:val>
            <c:numRef>
              <c:f>'Auswertung Operatoren'!$I$4:$L$4</c:f>
              <c:numCache>
                <c:formatCode>0</c:formatCode>
                <c:ptCount val="4"/>
                <c:pt idx="0">
                  <c:v>47.942754919499102</c:v>
                </c:pt>
                <c:pt idx="1">
                  <c:v>49</c:v>
                </c:pt>
                <c:pt idx="2">
                  <c:v>31.25</c:v>
                </c:pt>
                <c:pt idx="3">
                  <c:v>18.633540372670808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A-4FCD-8F1C-D9EE4B001592}"/>
            </c:ext>
          </c:extLst>
        </c:ser>
        <c:ser>
          <c:idx val="2"/>
          <c:order val="1"/>
          <c:tx>
            <c:strRef>
              <c:f>'Auswertung Operatoren'!$H$5</c:f>
              <c:strCache>
                <c:ptCount val="1"/>
                <c:pt idx="0">
                  <c:v> AFB II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'Auswertung Operatoren'!$I$2:$L$2</c:f>
              <c:strCache>
                <c:ptCount val="4"/>
                <c:pt idx="0">
                  <c:v>BW (n=46)</c:v>
                </c:pt>
                <c:pt idx="1">
                  <c:v>BY (n=30)</c:v>
                </c:pt>
                <c:pt idx="2">
                  <c:v>NI (n=8)</c:v>
                </c:pt>
                <c:pt idx="3">
                  <c:v>NW (n=26)</c:v>
                </c:pt>
              </c:strCache>
            </c:strRef>
          </c:cat>
          <c:val>
            <c:numRef>
              <c:f>'Auswertung Operatoren'!$I$5:$L$5</c:f>
              <c:numCache>
                <c:formatCode>0</c:formatCode>
                <c:ptCount val="4"/>
                <c:pt idx="0">
                  <c:v>48.837209302325576</c:v>
                </c:pt>
                <c:pt idx="1">
                  <c:v>45.727482678983833</c:v>
                </c:pt>
                <c:pt idx="2">
                  <c:v>58.333333333333336</c:v>
                </c:pt>
                <c:pt idx="3">
                  <c:v>54.658385093167702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5A-4FCD-8F1C-D9EE4B001592}"/>
            </c:ext>
          </c:extLst>
        </c:ser>
        <c:ser>
          <c:idx val="3"/>
          <c:order val="2"/>
          <c:tx>
            <c:strRef>
              <c:f>'Auswertung Operatoren'!$H$6</c:f>
              <c:strCache>
                <c:ptCount val="1"/>
                <c:pt idx="0">
                  <c:v>  AFB III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'Auswertung Operatoren'!$I$2:$L$2</c:f>
              <c:strCache>
                <c:ptCount val="4"/>
                <c:pt idx="0">
                  <c:v>BW (n=46)</c:v>
                </c:pt>
                <c:pt idx="1">
                  <c:v>BY (n=30)</c:v>
                </c:pt>
                <c:pt idx="2">
                  <c:v>NI (n=8)</c:v>
                </c:pt>
                <c:pt idx="3">
                  <c:v>NW (n=26)</c:v>
                </c:pt>
              </c:strCache>
            </c:strRef>
          </c:cat>
          <c:val>
            <c:numRef>
              <c:f>'Auswertung Operatoren'!$I$6:$L$6</c:f>
              <c:numCache>
                <c:formatCode>0</c:formatCode>
                <c:ptCount val="4"/>
                <c:pt idx="0">
                  <c:v>3.2200357781753133</c:v>
                </c:pt>
                <c:pt idx="1">
                  <c:v>4.6189376443418011</c:v>
                </c:pt>
                <c:pt idx="2">
                  <c:v>10.416666666666668</c:v>
                </c:pt>
                <c:pt idx="3">
                  <c:v>26.70807453416149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5A-4FCD-8F1C-D9EE4B00159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39199071"/>
        <c:axId val="1151007119"/>
      </c:barChart>
      <c:catAx>
        <c:axId val="12391990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de-DE"/>
          </a:p>
        </c:txPr>
        <c:crossAx val="1151007119"/>
        <c:crosses val="autoZero"/>
        <c:auto val="1"/>
        <c:lblAlgn val="ctr"/>
        <c:lblOffset val="100"/>
        <c:noMultiLvlLbl val="0"/>
      </c:catAx>
      <c:valAx>
        <c:axId val="11510071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39199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0"/>
            <a:lumOff val="100000"/>
          </a:schemeClr>
        </a:gs>
        <a:gs pos="35000">
          <a:schemeClr val="accent1">
            <a:lumMod val="0"/>
            <a:lumOff val="100000"/>
          </a:schemeClr>
        </a:gs>
        <a:gs pos="100000">
          <a:schemeClr val="accent1">
            <a:lumMod val="100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4.6476667002988331E-2"/>
          <c:w val="0.64248141065981745"/>
          <c:h val="0.809063310410220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'Klausuren 2023'!$B$51</c:f>
              <c:strCache>
                <c:ptCount val="1"/>
                <c:pt idx="0">
                  <c:v>AFB I (50%)</c:v>
                </c:pt>
              </c:strCache>
            </c:strRef>
          </c:tx>
          <c:spPr>
            <a:solidFill>
              <a:schemeClr val="accent2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'Klausuren 2023'!$C$50:$F$50</c:f>
              <c:strCache>
                <c:ptCount val="4"/>
                <c:pt idx="0">
                  <c:v>BW </c:v>
                </c:pt>
                <c:pt idx="1">
                  <c:v>BY</c:v>
                </c:pt>
                <c:pt idx="2">
                  <c:v>NI</c:v>
                </c:pt>
                <c:pt idx="3">
                  <c:v>NW</c:v>
                </c:pt>
              </c:strCache>
            </c:strRef>
          </c:cat>
          <c:val>
            <c:numRef>
              <c:f>'Klausuren 2023'!$C$51:$F$51</c:f>
              <c:numCache>
                <c:formatCode>0%</c:formatCode>
                <c:ptCount val="4"/>
                <c:pt idx="0">
                  <c:v>0.41</c:v>
                </c:pt>
                <c:pt idx="1">
                  <c:v>0.68</c:v>
                </c:pt>
                <c:pt idx="2">
                  <c:v>0.33</c:v>
                </c:pt>
                <c:pt idx="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FB-4EA8-8597-49B1F66021E5}"/>
            </c:ext>
          </c:extLst>
        </c:ser>
        <c:ser>
          <c:idx val="1"/>
          <c:order val="1"/>
          <c:tx>
            <c:strRef>
              <c:f>'Klausuren 2023'!$B$52</c:f>
              <c:strCache>
                <c:ptCount val="1"/>
                <c:pt idx="0">
                  <c:v>AFB II (40%)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'Klausuren 2023'!$C$50:$F$50</c:f>
              <c:strCache>
                <c:ptCount val="4"/>
                <c:pt idx="0">
                  <c:v>BW </c:v>
                </c:pt>
                <c:pt idx="1">
                  <c:v>BY</c:v>
                </c:pt>
                <c:pt idx="2">
                  <c:v>NI</c:v>
                </c:pt>
                <c:pt idx="3">
                  <c:v>NW</c:v>
                </c:pt>
              </c:strCache>
            </c:strRef>
          </c:cat>
          <c:val>
            <c:numRef>
              <c:f>'Klausuren 2023'!$C$52:$F$52</c:f>
              <c:numCache>
                <c:formatCode>0%</c:formatCode>
                <c:ptCount val="4"/>
                <c:pt idx="0">
                  <c:v>0.5</c:v>
                </c:pt>
                <c:pt idx="1">
                  <c:v>0.32</c:v>
                </c:pt>
                <c:pt idx="2">
                  <c:v>0.5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FB-4EA8-8597-49B1F66021E5}"/>
            </c:ext>
          </c:extLst>
        </c:ser>
        <c:ser>
          <c:idx val="2"/>
          <c:order val="2"/>
          <c:tx>
            <c:strRef>
              <c:f>'Klausuren 2023'!$B$53</c:f>
              <c:strCache>
                <c:ptCount val="1"/>
                <c:pt idx="0">
                  <c:v>AFB III (10%)</c:v>
                </c:pt>
              </c:strCache>
            </c:strRef>
          </c:tx>
          <c:spPr>
            <a:solidFill>
              <a:schemeClr val="accent4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'Klausuren 2023'!$C$50:$F$50</c:f>
              <c:strCache>
                <c:ptCount val="4"/>
                <c:pt idx="0">
                  <c:v>BW </c:v>
                </c:pt>
                <c:pt idx="1">
                  <c:v>BY</c:v>
                </c:pt>
                <c:pt idx="2">
                  <c:v>NI</c:v>
                </c:pt>
                <c:pt idx="3">
                  <c:v>NW</c:v>
                </c:pt>
              </c:strCache>
            </c:strRef>
          </c:cat>
          <c:val>
            <c:numRef>
              <c:f>'Klausuren 2023'!$C$53:$F$53</c:f>
              <c:numCache>
                <c:formatCode>0%</c:formatCode>
                <c:ptCount val="4"/>
                <c:pt idx="0">
                  <c:v>0.09</c:v>
                </c:pt>
                <c:pt idx="1">
                  <c:v>0</c:v>
                </c:pt>
                <c:pt idx="2">
                  <c:v>0.17</c:v>
                </c:pt>
                <c:pt idx="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9FB-4EA8-8597-49B1F66021E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19523552"/>
        <c:axId val="786023024"/>
      </c:barChart>
      <c:catAx>
        <c:axId val="81952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6023024"/>
        <c:crosses val="autoZero"/>
        <c:auto val="1"/>
        <c:lblAlgn val="ctr"/>
        <c:lblOffset val="100"/>
        <c:noMultiLvlLbl val="0"/>
      </c:catAx>
      <c:valAx>
        <c:axId val="7860230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one"/>
        <c:crossAx val="81952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68409983841415"/>
          <c:y val="0.19102501400362965"/>
          <c:w val="0.30022788057131033"/>
          <c:h val="0.642565348656459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Arial Narrow" panose="020B0606020202030204" pitchFamily="34" charset="0"/>
              </a:rPr>
              <a:t>Abiturklausuren Sport BY, BW, NW (2006-2019)</a:t>
            </a:r>
          </a:p>
          <a:p>
            <a:pPr algn="l">
              <a:defRPr/>
            </a:pPr>
            <a:r>
              <a:rPr lang="en-US">
                <a:latin typeface="Arial Narrow" panose="020B0606020202030204" pitchFamily="34" charset="0"/>
              </a:rPr>
              <a:t>Aufgaben zu den Sportarten </a:t>
            </a:r>
          </a:p>
        </c:rich>
      </c:tx>
      <c:layout>
        <c:manualLayout>
          <c:xMode val="edge"/>
          <c:yMode val="edge"/>
          <c:x val="5.0565004091774265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6215000000000005E-2"/>
          <c:y val="0.13690277777777779"/>
          <c:w val="0.85501083333333339"/>
          <c:h val="0.61536305555555559"/>
        </c:manualLayout>
      </c:layout>
      <c:barChart>
        <c:barDir val="col"/>
        <c:grouping val="clustered"/>
        <c:varyColors val="0"/>
        <c:ser>
          <c:idx val="7"/>
          <c:order val="7"/>
          <c:tx>
            <c:v>Alle Sportarten</c:v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80000"/>
                  <a:lumOff val="2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3.948976100710563E-17"/>
                  <c:y val="-0.2571843736924188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90-413A-8D14-B2CC6BB3674B}"/>
                </c:ext>
              </c:extLst>
            </c:dLbl>
            <c:dLbl>
              <c:idx val="1"/>
              <c:layout>
                <c:manualLayout>
                  <c:x val="2.1540118470651588E-3"/>
                  <c:y val="-0.2571843736924188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90-413A-8D14-B2CC6BB3674B}"/>
                </c:ext>
              </c:extLst>
            </c:dLbl>
            <c:dLbl>
              <c:idx val="2"/>
              <c:layout>
                <c:manualLayout>
                  <c:x val="-1.5795904402842252E-16"/>
                  <c:y val="-0.1256059949028110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90-413A-8D14-B2CC6BB367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'Abiturklausuren Sport'!$B$46:$D$46</c:f>
              <c:strCache>
                <c:ptCount val="3"/>
                <c:pt idx="0">
                  <c:v>BY</c:v>
                </c:pt>
                <c:pt idx="1">
                  <c:v>BW</c:v>
                </c:pt>
                <c:pt idx="2">
                  <c:v>NW</c:v>
                </c:pt>
              </c:strCache>
            </c:strRef>
          </c:cat>
          <c:val>
            <c:numRef>
              <c:f>'Abiturklausuren Sport'!$B$66:$D$66</c:f>
              <c:numCache>
                <c:formatCode>General</c:formatCode>
                <c:ptCount val="3"/>
                <c:pt idx="0">
                  <c:v>35</c:v>
                </c:pt>
                <c:pt idx="1">
                  <c:v>35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90-413A-8D14-B2CC6BB3674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00"/>
        <c:axId val="1136695839"/>
        <c:axId val="1190795375"/>
      </c:barChart>
      <c:barChart>
        <c:barDir val="bar"/>
        <c:grouping val="stacked"/>
        <c:varyColors val="0"/>
        <c:ser>
          <c:idx val="0"/>
          <c:order val="0"/>
          <c:tx>
            <c:strRef>
              <c:f>'Abiturklausuren Sport'!$A$47</c:f>
              <c:strCache>
                <c:ptCount val="1"/>
                <c:pt idx="0">
                  <c:v>Leichtathletik: 20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'Abiturklausuren Sport'!$B$46:$D$46</c:f>
              <c:strCache>
                <c:ptCount val="3"/>
                <c:pt idx="0">
                  <c:v>BY</c:v>
                </c:pt>
                <c:pt idx="1">
                  <c:v>BW</c:v>
                </c:pt>
                <c:pt idx="2">
                  <c:v>NW</c:v>
                </c:pt>
              </c:strCache>
            </c:strRef>
          </c:cat>
          <c:val>
            <c:numRef>
              <c:f>'Abiturklausuren Sport'!$B$47:$D$47</c:f>
              <c:numCache>
                <c:formatCode>General</c:formatCode>
                <c:ptCount val="3"/>
                <c:pt idx="0">
                  <c:v>8</c:v>
                </c:pt>
                <c:pt idx="1">
                  <c:v>8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90-413A-8D14-B2CC6BB3674B}"/>
            </c:ext>
          </c:extLst>
        </c:ser>
        <c:ser>
          <c:idx val="1"/>
          <c:order val="1"/>
          <c:tx>
            <c:strRef>
              <c:f>'Abiturklausuren Sport'!$A$48</c:f>
              <c:strCache>
                <c:ptCount val="1"/>
                <c:pt idx="0">
                  <c:v>Volleyball/Beachvolleyball: 9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'Abiturklausuren Sport'!$B$46:$D$46</c:f>
              <c:strCache>
                <c:ptCount val="3"/>
                <c:pt idx="0">
                  <c:v>BY</c:v>
                </c:pt>
                <c:pt idx="1">
                  <c:v>BW</c:v>
                </c:pt>
                <c:pt idx="2">
                  <c:v>NW</c:v>
                </c:pt>
              </c:strCache>
            </c:strRef>
          </c:cat>
          <c:val>
            <c:numRef>
              <c:f>'Abiturklausuren Sport'!$B$48:$D$48</c:f>
              <c:numCache>
                <c:formatCode>General</c:formatCode>
                <c:ptCount val="3"/>
                <c:pt idx="0">
                  <c:v>4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90-413A-8D14-B2CC6BB3674B}"/>
            </c:ext>
          </c:extLst>
        </c:ser>
        <c:ser>
          <c:idx val="2"/>
          <c:order val="2"/>
          <c:tx>
            <c:strRef>
              <c:f>'Abiturklausuren Sport'!$A$49</c:f>
              <c:strCache>
                <c:ptCount val="1"/>
                <c:pt idx="0">
                  <c:v>Fußball: 7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2"/>
              <c:layout>
                <c:manualLayout>
                  <c:x val="-1.7371172706804219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90-413A-8D14-B2CC6BB367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'Abiturklausuren Sport'!$B$46:$D$46</c:f>
              <c:strCache>
                <c:ptCount val="3"/>
                <c:pt idx="0">
                  <c:v>BY</c:v>
                </c:pt>
                <c:pt idx="1">
                  <c:v>BW</c:v>
                </c:pt>
                <c:pt idx="2">
                  <c:v>NW</c:v>
                </c:pt>
              </c:strCache>
            </c:strRef>
          </c:cat>
          <c:val>
            <c:numRef>
              <c:f>'Abiturklausuren Sport'!$B$49:$D$49</c:f>
              <c:numCache>
                <c:formatCode>General</c:formatCode>
                <c:ptCount val="3"/>
                <c:pt idx="0">
                  <c:v>4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E90-413A-8D14-B2CC6BB3674B}"/>
            </c:ext>
          </c:extLst>
        </c:ser>
        <c:ser>
          <c:idx val="3"/>
          <c:order val="3"/>
          <c:tx>
            <c:strRef>
              <c:f>'Abiturklausuren Sport'!$A$50</c:f>
              <c:strCache>
                <c:ptCount val="1"/>
                <c:pt idx="0">
                  <c:v>Turnen: 7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'Abiturklausuren Sport'!$B$46:$D$46</c:f>
              <c:strCache>
                <c:ptCount val="3"/>
                <c:pt idx="0">
                  <c:v>BY</c:v>
                </c:pt>
                <c:pt idx="1">
                  <c:v>BW</c:v>
                </c:pt>
                <c:pt idx="2">
                  <c:v>NW</c:v>
                </c:pt>
              </c:strCache>
            </c:strRef>
          </c:cat>
          <c:val>
            <c:numRef>
              <c:f>'Abiturklausuren Sport'!$B$50:$D$50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90-413A-8D14-B2CC6BB3674B}"/>
            </c:ext>
          </c:extLst>
        </c:ser>
        <c:ser>
          <c:idx val="4"/>
          <c:order val="4"/>
          <c:tx>
            <c:strRef>
              <c:f>'Abiturklausuren Sport'!$A$51</c:f>
              <c:strCache>
                <c:ptCount val="1"/>
                <c:pt idx="0">
                  <c:v>Schwimmen: 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90-413A-8D14-B2CC6BB367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'Abiturklausuren Sport'!$B$46:$D$46</c:f>
              <c:strCache>
                <c:ptCount val="3"/>
                <c:pt idx="0">
                  <c:v>BY</c:v>
                </c:pt>
                <c:pt idx="1">
                  <c:v>BW</c:v>
                </c:pt>
                <c:pt idx="2">
                  <c:v>NW</c:v>
                </c:pt>
              </c:strCache>
            </c:strRef>
          </c:cat>
          <c:val>
            <c:numRef>
              <c:f>'Abiturklausuren Sport'!$B$51:$D$51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E90-413A-8D14-B2CC6BB3674B}"/>
            </c:ext>
          </c:extLst>
        </c:ser>
        <c:ser>
          <c:idx val="5"/>
          <c:order val="5"/>
          <c:tx>
            <c:strRef>
              <c:f>'Abiturklausuren Sport'!$A$52</c:f>
              <c:strCache>
                <c:ptCount val="1"/>
                <c:pt idx="0">
                  <c:v>Basketball: 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90-413A-8D14-B2CC6BB367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'Abiturklausuren Sport'!$B$46:$D$46</c:f>
              <c:strCache>
                <c:ptCount val="3"/>
                <c:pt idx="0">
                  <c:v>BY</c:v>
                </c:pt>
                <c:pt idx="1">
                  <c:v>BW</c:v>
                </c:pt>
                <c:pt idx="2">
                  <c:v>NW</c:v>
                </c:pt>
              </c:strCache>
            </c:strRef>
          </c:cat>
          <c:val>
            <c:numRef>
              <c:f>'Abiturklausuren Sport'!$B$52:$D$52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E90-413A-8D14-B2CC6BB3674B}"/>
            </c:ext>
          </c:extLst>
        </c:ser>
        <c:ser>
          <c:idx val="6"/>
          <c:order val="6"/>
          <c:tx>
            <c:strRef>
              <c:f>'Abiturklausuren Sport'!$A$53</c:f>
              <c:strCache>
                <c:ptCount val="1"/>
                <c:pt idx="0">
                  <c:v>Handball: 5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80000"/>
                  <a:lumOff val="2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'Abiturklausuren Sport'!$B$46:$D$46</c:f>
              <c:strCache>
                <c:ptCount val="3"/>
                <c:pt idx="0">
                  <c:v>BY</c:v>
                </c:pt>
                <c:pt idx="1">
                  <c:v>BW</c:v>
                </c:pt>
                <c:pt idx="2">
                  <c:v>NW</c:v>
                </c:pt>
              </c:strCache>
            </c:strRef>
          </c:cat>
          <c:val>
            <c:numRef>
              <c:f>'Abiturklausuren Sport'!$B$53:$D$53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E90-413A-8D14-B2CC6BB3674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00"/>
        <c:axId val="1128130319"/>
        <c:axId val="1190796623"/>
      </c:barChart>
      <c:catAx>
        <c:axId val="113669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de-DE"/>
          </a:p>
        </c:txPr>
        <c:crossAx val="1190795375"/>
        <c:crosses val="autoZero"/>
        <c:auto val="1"/>
        <c:lblAlgn val="ctr"/>
        <c:lblOffset val="0"/>
        <c:noMultiLvlLbl val="0"/>
      </c:catAx>
      <c:valAx>
        <c:axId val="1190795375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136695839"/>
        <c:crosses val="max"/>
        <c:crossBetween val="between"/>
      </c:valAx>
      <c:valAx>
        <c:axId val="11907966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8130319"/>
        <c:crosses val="autoZero"/>
        <c:crossBetween val="between"/>
      </c:valAx>
      <c:catAx>
        <c:axId val="1128130319"/>
        <c:scaling>
          <c:orientation val="minMax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de-DE"/>
          </a:p>
        </c:txPr>
        <c:crossAx val="1190796623"/>
        <c:crosses val="max"/>
        <c:auto val="0"/>
        <c:lblAlgn val="ctr"/>
        <c:lblOffset val="100"/>
        <c:noMultiLvlLbl val="0"/>
      </c:catAx>
      <c:spPr>
        <a:solidFill>
          <a:schemeClr val="bg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39940659591447E-3"/>
          <c:y val="0.86197769028871396"/>
          <c:w val="0.98516090380006849"/>
          <c:h val="0.113022309711286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549232158988257E-2"/>
          <c:y val="5.4916131475549523E-2"/>
          <c:w val="0.6784640593958905"/>
          <c:h val="0.803746074826819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'Auswertung Operatoren'!$A$46</c:f>
              <c:strCache>
                <c:ptCount val="1"/>
                <c:pt idx="0">
                  <c:v>AFB I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'Auswertung Operatoren'!$B$45:$E$45</c:f>
              <c:strCache>
                <c:ptCount val="4"/>
                <c:pt idx="0">
                  <c:v>BW </c:v>
                </c:pt>
                <c:pt idx="1">
                  <c:v>BY</c:v>
                </c:pt>
                <c:pt idx="2">
                  <c:v>NI</c:v>
                </c:pt>
                <c:pt idx="3">
                  <c:v>NW</c:v>
                </c:pt>
              </c:strCache>
            </c:strRef>
          </c:cat>
          <c:val>
            <c:numRef>
              <c:f>'Auswertung Operatoren'!$B$46:$E$46</c:f>
              <c:numCache>
                <c:formatCode>0%</c:formatCode>
                <c:ptCount val="4"/>
                <c:pt idx="0">
                  <c:v>0.48</c:v>
                </c:pt>
                <c:pt idx="1">
                  <c:v>0.49</c:v>
                </c:pt>
                <c:pt idx="2">
                  <c:v>0.31</c:v>
                </c:pt>
                <c:pt idx="3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FD-447A-9C0F-DB8B39AF516C}"/>
            </c:ext>
          </c:extLst>
        </c:ser>
        <c:ser>
          <c:idx val="1"/>
          <c:order val="1"/>
          <c:tx>
            <c:strRef>
              <c:f>'Auswertung Operatoren'!$A$47</c:f>
              <c:strCache>
                <c:ptCount val="1"/>
                <c:pt idx="0">
                  <c:v>AFB II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'Auswertung Operatoren'!$B$45:$E$45</c:f>
              <c:strCache>
                <c:ptCount val="4"/>
                <c:pt idx="0">
                  <c:v>BW </c:v>
                </c:pt>
                <c:pt idx="1">
                  <c:v>BY</c:v>
                </c:pt>
                <c:pt idx="2">
                  <c:v>NI</c:v>
                </c:pt>
                <c:pt idx="3">
                  <c:v>NW</c:v>
                </c:pt>
              </c:strCache>
            </c:strRef>
          </c:cat>
          <c:val>
            <c:numRef>
              <c:f>'Auswertung Operatoren'!$B$47:$E$47</c:f>
              <c:numCache>
                <c:formatCode>0%</c:formatCode>
                <c:ptCount val="4"/>
                <c:pt idx="0">
                  <c:v>0.49</c:v>
                </c:pt>
                <c:pt idx="1">
                  <c:v>0.46</c:v>
                </c:pt>
                <c:pt idx="2">
                  <c:v>0.58333333333333337</c:v>
                </c:pt>
                <c:pt idx="3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FD-447A-9C0F-DB8B39AF516C}"/>
            </c:ext>
          </c:extLst>
        </c:ser>
        <c:ser>
          <c:idx val="2"/>
          <c:order val="2"/>
          <c:tx>
            <c:strRef>
              <c:f>'Auswertung Operatoren'!$A$48</c:f>
              <c:strCache>
                <c:ptCount val="1"/>
                <c:pt idx="0">
                  <c:v>AFB III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'Auswertung Operatoren'!$B$45:$E$45</c:f>
              <c:strCache>
                <c:ptCount val="4"/>
                <c:pt idx="0">
                  <c:v>BW </c:v>
                </c:pt>
                <c:pt idx="1">
                  <c:v>BY</c:v>
                </c:pt>
                <c:pt idx="2">
                  <c:v>NI</c:v>
                </c:pt>
                <c:pt idx="3">
                  <c:v>NW</c:v>
                </c:pt>
              </c:strCache>
            </c:strRef>
          </c:cat>
          <c:val>
            <c:numRef>
              <c:f>'Auswertung Operatoren'!$B$48:$E$48</c:f>
              <c:numCache>
                <c:formatCode>0%</c:formatCode>
                <c:ptCount val="4"/>
                <c:pt idx="0">
                  <c:v>0.03</c:v>
                </c:pt>
                <c:pt idx="1">
                  <c:v>0.05</c:v>
                </c:pt>
                <c:pt idx="2">
                  <c:v>0.10416666666666669</c:v>
                </c:pt>
                <c:pt idx="3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FD-447A-9C0F-DB8B39AF516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axId val="819523552"/>
        <c:axId val="786023024"/>
      </c:barChart>
      <c:catAx>
        <c:axId val="81952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de-DE"/>
          </a:p>
        </c:txPr>
        <c:crossAx val="786023024"/>
        <c:crosses val="autoZero"/>
        <c:auto val="1"/>
        <c:lblAlgn val="ctr"/>
        <c:lblOffset val="100"/>
        <c:noMultiLvlLbl val="0"/>
      </c:catAx>
      <c:valAx>
        <c:axId val="78602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19523552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663727807504721"/>
          <c:y val="0.17657572362572918"/>
          <c:w val="0.18978359749230242"/>
          <c:h val="0.696064675282323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Operatoren im AFB 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'Auswertung Operatoren'!$T$19</c:f>
              <c:strCache>
                <c:ptCount val="1"/>
                <c:pt idx="0">
                  <c:v>NW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'Auswertung Operatoren'!$P$20:$P$24</c15:sqref>
                  </c15:fullRef>
                </c:ext>
              </c:extLst>
              <c:f>'Auswertung Operatoren'!$P$21:$P$24</c:f>
              <c:strCache>
                <c:ptCount val="4"/>
                <c:pt idx="0">
                  <c:v>"beschreiben"</c:v>
                </c:pt>
                <c:pt idx="1">
                  <c:v> "nennen"</c:v>
                </c:pt>
                <c:pt idx="2">
                  <c:v>"darstellen"</c:v>
                </c:pt>
                <c:pt idx="3">
                  <c:v>"charakterisieren"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'Auswertung Operatoren'!$T$20:$T$23</c15:sqref>
                  </c15:fullRef>
                </c:ext>
              </c:extLst>
              <c:f>'Auswertung Operatoren'!$T$21:$T$23</c:f>
              <c:numCache>
                <c:formatCode>0</c:formatCode>
                <c:ptCount val="3"/>
                <c:pt idx="0">
                  <c:v>50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6-4187-878F-3F4766F2ED5B}"/>
            </c:ext>
          </c:extLst>
        </c:ser>
        <c:ser>
          <c:idx val="1"/>
          <c:order val="1"/>
          <c:tx>
            <c:strRef>
              <c:f>'Auswertung Operatoren'!$R$19</c:f>
              <c:strCache>
                <c:ptCount val="1"/>
                <c:pt idx="0">
                  <c:v>BY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'Auswertung Operatoren'!$P$20:$P$24</c15:sqref>
                  </c15:fullRef>
                </c:ext>
              </c:extLst>
              <c:f>'Auswertung Operatoren'!$P$21:$P$24</c:f>
              <c:strCache>
                <c:ptCount val="4"/>
                <c:pt idx="0">
                  <c:v>"beschreiben"</c:v>
                </c:pt>
                <c:pt idx="1">
                  <c:v> "nennen"</c:v>
                </c:pt>
                <c:pt idx="2">
                  <c:v>"darstellen"</c:v>
                </c:pt>
                <c:pt idx="3">
                  <c:v>"charakterisieren"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'Auswertung Operatoren'!$R$20:$R$23</c15:sqref>
                  </c15:fullRef>
                </c:ext>
              </c:extLst>
              <c:f>'Auswertung Operatoren'!$R$21:$R$23</c:f>
              <c:numCache>
                <c:formatCode>0</c:formatCode>
                <c:ptCount val="3"/>
                <c:pt idx="0">
                  <c:v>34.418604651162795</c:v>
                </c:pt>
                <c:pt idx="1">
                  <c:v>19.069767441860467</c:v>
                </c:pt>
                <c:pt idx="2">
                  <c:v>22.325581395348838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C6-4187-878F-3F4766F2ED5B}"/>
            </c:ext>
          </c:extLst>
        </c:ser>
        <c:ser>
          <c:idx val="0"/>
          <c:order val="2"/>
          <c:tx>
            <c:strRef>
              <c:f>'Auswertung Operatoren'!$Q$19</c:f>
              <c:strCache>
                <c:ptCount val="1"/>
                <c:pt idx="0">
                  <c:v>BW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'Auswertung Operatoren'!$P$20:$P$24</c15:sqref>
                  </c15:fullRef>
                </c:ext>
              </c:extLst>
              <c:f>'Auswertung Operatoren'!$P$21:$P$24</c:f>
              <c:strCache>
                <c:ptCount val="4"/>
                <c:pt idx="0">
                  <c:v>"beschreiben"</c:v>
                </c:pt>
                <c:pt idx="1">
                  <c:v> "nennen"</c:v>
                </c:pt>
                <c:pt idx="2">
                  <c:v>"darstellen"</c:v>
                </c:pt>
                <c:pt idx="3">
                  <c:v>"charakterisieren"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'Auswertung Operatoren'!$Q$20:$Q$24</c15:sqref>
                  </c15:fullRef>
                </c:ext>
              </c:extLst>
              <c:f>'Auswertung Operatoren'!$Q$21:$Q$24</c:f>
              <c:numCache>
                <c:formatCode>0</c:formatCode>
                <c:ptCount val="4"/>
                <c:pt idx="0">
                  <c:v>14.55223880597015</c:v>
                </c:pt>
                <c:pt idx="1">
                  <c:v>43.283582089552233</c:v>
                </c:pt>
                <c:pt idx="3">
                  <c:v>22.388059701492537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C6-4187-878F-3F4766F2ED5B}"/>
            </c:ext>
          </c:extLst>
        </c:ser>
        <c:ser>
          <c:idx val="3"/>
          <c:order val="3"/>
          <c:tx>
            <c:strRef>
              <c:f>'Auswertung Operatoren'!$S$19</c:f>
              <c:strCache>
                <c:ptCount val="1"/>
                <c:pt idx="0">
                  <c:v>NI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'Auswertung Operatoren'!$P$20:$P$24</c15:sqref>
                  </c15:fullRef>
                </c:ext>
              </c:extLst>
              <c:f>'Auswertung Operatoren'!$P$21:$P$24</c:f>
              <c:strCache>
                <c:ptCount val="4"/>
                <c:pt idx="0">
                  <c:v>"beschreiben"</c:v>
                </c:pt>
                <c:pt idx="1">
                  <c:v> "nennen"</c:v>
                </c:pt>
                <c:pt idx="2">
                  <c:v>"darstellen"</c:v>
                </c:pt>
                <c:pt idx="3">
                  <c:v>"charakterisieren"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'Auswertung Operatoren'!$S$20:$S$23</c15:sqref>
                  </c15:fullRef>
                </c:ext>
              </c:extLst>
              <c:f>'Auswertung Operatoren'!$S$21:$S$23</c:f>
              <c:numCache>
                <c:formatCode>0</c:formatCode>
                <c:ptCount val="3"/>
                <c:pt idx="0">
                  <c:v>33.333333333333329</c:v>
                </c:pt>
                <c:pt idx="2">
                  <c:v>53.333333333333336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C6-4187-878F-3F4766F2ED5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45680"/>
        <c:axId val="1971767008"/>
      </c:barChart>
      <c:catAx>
        <c:axId val="112745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1767008"/>
        <c:crosses val="autoZero"/>
        <c:auto val="1"/>
        <c:lblAlgn val="ctr"/>
        <c:lblOffset val="100"/>
        <c:noMultiLvlLbl val="0"/>
      </c:catAx>
      <c:valAx>
        <c:axId val="1971767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274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Operatoren im AFB 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'Auswertung Operatoren'!$R$19</c:f>
              <c:strCache>
                <c:ptCount val="1"/>
                <c:pt idx="0">
                  <c:v>BY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'Auswertung Operatoren'!$P$29:$P$33</c15:sqref>
                  </c15:fullRef>
                </c:ext>
              </c:extLst>
              <c:f>'Auswertung Operatoren'!$P$30:$P$33</c:f>
              <c:strCache>
                <c:ptCount val="4"/>
                <c:pt idx="0">
                  <c:v>"erläutern"</c:v>
                </c:pt>
                <c:pt idx="1">
                  <c:v>"begründen"</c:v>
                </c:pt>
                <c:pt idx="2">
                  <c:v>"erklären"</c:v>
                </c:pt>
                <c:pt idx="3">
                  <c:v>"analysieren"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'Auswertung Operatoren'!$R$29:$R$33</c15:sqref>
                  </c15:fullRef>
                </c:ext>
              </c:extLst>
              <c:f>'Auswertung Operatoren'!$R$30:$R$33</c:f>
              <c:numCache>
                <c:formatCode>0</c:formatCode>
                <c:ptCount val="4"/>
                <c:pt idx="0">
                  <c:v>46.969696969696969</c:v>
                </c:pt>
                <c:pt idx="1">
                  <c:v>12.121212121212121</c:v>
                </c:pt>
                <c:pt idx="2">
                  <c:v>15.656565656565657</c:v>
                </c:pt>
                <c:pt idx="3">
                  <c:v>7.5757575757575761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B8-4A46-B0E4-47C833CD4C2A}"/>
            </c:ext>
          </c:extLst>
        </c:ser>
        <c:ser>
          <c:idx val="0"/>
          <c:order val="1"/>
          <c:tx>
            <c:strRef>
              <c:f>'Auswertung Operatoren'!$Q$19</c:f>
              <c:strCache>
                <c:ptCount val="1"/>
                <c:pt idx="0">
                  <c:v>BW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'Auswertung Operatoren'!$P$29:$P$33</c15:sqref>
                  </c15:fullRef>
                </c:ext>
              </c:extLst>
              <c:f>'Auswertung Operatoren'!$P$30:$P$33</c:f>
              <c:strCache>
                <c:ptCount val="4"/>
                <c:pt idx="0">
                  <c:v>"erläutern"</c:v>
                </c:pt>
                <c:pt idx="1">
                  <c:v>"begründen"</c:v>
                </c:pt>
                <c:pt idx="2">
                  <c:v>"erklären"</c:v>
                </c:pt>
                <c:pt idx="3">
                  <c:v>"analysieren"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'Auswertung Operatoren'!$Q$29:$Q$32</c15:sqref>
                  </c15:fullRef>
                </c:ext>
              </c:extLst>
              <c:f>'Auswertung Operatoren'!$Q$30:$Q$32</c:f>
              <c:numCache>
                <c:formatCode>0</c:formatCode>
                <c:ptCount val="3"/>
                <c:pt idx="0">
                  <c:v>35.897435897435898</c:v>
                </c:pt>
                <c:pt idx="1">
                  <c:v>28.571428571428569</c:v>
                </c:pt>
                <c:pt idx="2">
                  <c:v>12.087912087912088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B8-4A46-B0E4-47C833CD4C2A}"/>
            </c:ext>
          </c:extLst>
        </c:ser>
        <c:ser>
          <c:idx val="2"/>
          <c:order val="2"/>
          <c:tx>
            <c:strRef>
              <c:f>'Auswertung Operatoren'!$T$19</c:f>
              <c:strCache>
                <c:ptCount val="1"/>
                <c:pt idx="0">
                  <c:v>NW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'Auswertung Operatoren'!$P$29:$P$33</c15:sqref>
                  </c15:fullRef>
                </c:ext>
              </c:extLst>
              <c:f>'Auswertung Operatoren'!$P$30:$P$33</c:f>
              <c:strCache>
                <c:ptCount val="4"/>
                <c:pt idx="0">
                  <c:v>"erläutern"</c:v>
                </c:pt>
                <c:pt idx="1">
                  <c:v>"begründen"</c:v>
                </c:pt>
                <c:pt idx="2">
                  <c:v>"erklären"</c:v>
                </c:pt>
                <c:pt idx="3">
                  <c:v>"analysieren"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'Auswertung Operatoren'!$T$29:$T$33</c15:sqref>
                  </c15:fullRef>
                </c:ext>
              </c:extLst>
              <c:f>'Auswertung Operatoren'!$T$30:$T$33</c:f>
              <c:numCache>
                <c:formatCode>0</c:formatCode>
                <c:ptCount val="4"/>
                <c:pt idx="0">
                  <c:v>35.227272727272727</c:v>
                </c:pt>
                <c:pt idx="1">
                  <c:v>21.59090909090909</c:v>
                </c:pt>
                <c:pt idx="2">
                  <c:v>9.0909090909090917</c:v>
                </c:pt>
                <c:pt idx="3">
                  <c:v>13.636363636363635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B8-4A46-B0E4-47C833CD4C2A}"/>
            </c:ext>
          </c:extLst>
        </c:ser>
        <c:ser>
          <c:idx val="3"/>
          <c:order val="3"/>
          <c:tx>
            <c:strRef>
              <c:f>'Auswertung Operatoren'!$S$19</c:f>
              <c:strCache>
                <c:ptCount val="1"/>
                <c:pt idx="0">
                  <c:v>NI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'Auswertung Operatoren'!$P$29:$P$33</c15:sqref>
                  </c15:fullRef>
                </c:ext>
              </c:extLst>
              <c:f>'Auswertung Operatoren'!$P$30:$P$33</c:f>
              <c:strCache>
                <c:ptCount val="4"/>
                <c:pt idx="0">
                  <c:v>"erläutern"</c:v>
                </c:pt>
                <c:pt idx="1">
                  <c:v>"begründen"</c:v>
                </c:pt>
                <c:pt idx="2">
                  <c:v>"erklären"</c:v>
                </c:pt>
                <c:pt idx="3">
                  <c:v>"analysieren"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'Auswertung Operatoren'!$S$29:$S$33</c15:sqref>
                  </c15:fullRef>
                </c:ext>
              </c:extLst>
              <c:f>'Auswertung Operatoren'!$S$30:$S$33</c:f>
              <c:numCache>
                <c:formatCode>0</c:formatCode>
                <c:ptCount val="4"/>
                <c:pt idx="0">
                  <c:v>32.142857142857146</c:v>
                </c:pt>
                <c:pt idx="1">
                  <c:v>10.714285714285714</c:v>
                </c:pt>
                <c:pt idx="2">
                  <c:v>21.428571428571427</c:v>
                </c:pt>
                <c:pt idx="3">
                  <c:v>3.5714285714285712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B8-4A46-B0E4-47C833CD4C2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83599744"/>
        <c:axId val="2115335856"/>
      </c:barChart>
      <c:catAx>
        <c:axId val="208359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15335856"/>
        <c:crosses val="autoZero"/>
        <c:auto val="1"/>
        <c:lblAlgn val="ctr"/>
        <c:lblOffset val="100"/>
        <c:noMultiLvlLbl val="0"/>
      </c:catAx>
      <c:valAx>
        <c:axId val="2115335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359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Operatoren im AFB III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'Auswertung Operatoren'!$Q$19</c:f>
              <c:strCache>
                <c:ptCount val="1"/>
                <c:pt idx="0">
                  <c:v>BW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'Auswertung Operatoren'!$P$41:$P$45</c15:sqref>
                  </c15:fullRef>
                </c:ext>
              </c:extLst>
              <c:f>'Auswertung Operatoren'!$P$42:$P$45</c:f>
              <c:strCache>
                <c:ptCount val="4"/>
                <c:pt idx="0">
                  <c:v>"erörtern"</c:v>
                </c:pt>
                <c:pt idx="1">
                  <c:v>"beurteilen" </c:v>
                </c:pt>
                <c:pt idx="2">
                  <c:v>"prüfen" </c:v>
                </c:pt>
                <c:pt idx="3">
                  <c:v>"entwerfen"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'Auswertung Operatoren'!$Q$41:$Q$45</c15:sqref>
                  </c15:fullRef>
                </c:ext>
              </c:extLst>
              <c:f>'Auswertung Operatoren'!$Q$42:$Q$45</c:f>
              <c:numCache>
                <c:formatCode>0</c:formatCode>
                <c:ptCount val="4"/>
                <c:pt idx="0">
                  <c:v>72.222222222222214</c:v>
                </c:pt>
                <c:pt idx="1">
                  <c:v>27.777777777777779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8-41B8-AD54-EE84B32B0B88}"/>
            </c:ext>
          </c:extLst>
        </c:ser>
        <c:ser>
          <c:idx val="1"/>
          <c:order val="1"/>
          <c:tx>
            <c:strRef>
              <c:f>'Auswertung Operatoren'!$R$19</c:f>
              <c:strCache>
                <c:ptCount val="1"/>
                <c:pt idx="0">
                  <c:v>BY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'Auswertung Operatoren'!$P$41:$P$45</c15:sqref>
                  </c15:fullRef>
                </c:ext>
              </c:extLst>
              <c:f>'Auswertung Operatoren'!$P$42:$P$45</c:f>
              <c:strCache>
                <c:ptCount val="4"/>
                <c:pt idx="0">
                  <c:v>"erörtern"</c:v>
                </c:pt>
                <c:pt idx="1">
                  <c:v>"beurteilen" </c:v>
                </c:pt>
                <c:pt idx="2">
                  <c:v>"prüfen" </c:v>
                </c:pt>
                <c:pt idx="3">
                  <c:v>"entwerfen"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'Auswertung Operatoren'!$R$41:$R$45</c15:sqref>
                  </c15:fullRef>
                </c:ext>
              </c:extLst>
              <c:f>'Auswertung Operatoren'!$R$42:$R$45</c:f>
              <c:numCache>
                <c:formatCode>0</c:formatCode>
                <c:ptCount val="4"/>
                <c:pt idx="0">
                  <c:v>55.000000000000007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28-41B8-AD54-EE84B32B0B88}"/>
            </c:ext>
          </c:extLst>
        </c:ser>
        <c:ser>
          <c:idx val="2"/>
          <c:order val="2"/>
          <c:tx>
            <c:strRef>
              <c:f>'Auswertung Operatoren'!$T$19</c:f>
              <c:strCache>
                <c:ptCount val="1"/>
                <c:pt idx="0">
                  <c:v>NW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'Auswertung Operatoren'!$P$41:$P$45</c15:sqref>
                  </c15:fullRef>
                </c:ext>
              </c:extLst>
              <c:f>'Auswertung Operatoren'!$P$42:$P$45</c:f>
              <c:strCache>
                <c:ptCount val="4"/>
                <c:pt idx="0">
                  <c:v>"erörtern"</c:v>
                </c:pt>
                <c:pt idx="1">
                  <c:v>"beurteilen" </c:v>
                </c:pt>
                <c:pt idx="2">
                  <c:v>"prüfen" </c:v>
                </c:pt>
                <c:pt idx="3">
                  <c:v>"entwerfen"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'Auswertung Operatoren'!$T$41:$T$45</c15:sqref>
                  </c15:fullRef>
                </c:ext>
              </c:extLst>
              <c:f>'Auswertung Operatoren'!$T$42:$T$45</c:f>
              <c:numCache>
                <c:formatCode>0</c:formatCode>
                <c:ptCount val="4"/>
                <c:pt idx="0">
                  <c:v>13.953488372093023</c:v>
                </c:pt>
                <c:pt idx="1">
                  <c:v>13.953488372093023</c:v>
                </c:pt>
                <c:pt idx="2">
                  <c:v>9.3023255813953494</c:v>
                </c:pt>
                <c:pt idx="3">
                  <c:v>20.930232558139537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28-41B8-AD54-EE84B32B0B88}"/>
            </c:ext>
          </c:extLst>
        </c:ser>
        <c:ser>
          <c:idx val="3"/>
          <c:order val="3"/>
          <c:tx>
            <c:strRef>
              <c:f>'Auswertung Operatoren'!$S$19</c:f>
              <c:strCache>
                <c:ptCount val="1"/>
                <c:pt idx="0">
                  <c:v>NI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"erörtern"</c:v>
              </c:pt>
              <c:pt idx="1">
                <c:v>"beurteilen" </c:v>
              </c:pt>
              <c:pt idx="2">
                <c:v>"prüfen" </c:v>
              </c:pt>
              <c:pt idx="3">
                <c:v>"entwerfen"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'Auswertung Operatoren'!$S$41:$S$42</c15:sqref>
                  </c15:fullRef>
                </c:ext>
              </c:extLst>
              <c:f>'Auswertung Operatoren'!$S$42</c:f>
              <c:numCache>
                <c:formatCode>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28-41B8-AD54-EE84B32B0B8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21807088"/>
        <c:axId val="2088497200"/>
      </c:barChart>
      <c:catAx>
        <c:axId val="212180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8497200"/>
        <c:crosses val="autoZero"/>
        <c:auto val="1"/>
        <c:lblAlgn val="ctr"/>
        <c:lblOffset val="100"/>
        <c:noMultiLvlLbl val="0"/>
      </c:catAx>
      <c:valAx>
        <c:axId val="2088497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180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Operatoren AFB I </a:t>
            </a:r>
          </a:p>
        </c:rich>
      </c:tx>
      <c:layout>
        <c:manualLayout>
          <c:xMode val="edge"/>
          <c:yMode val="edge"/>
          <c:x val="1.7055555555555518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C84-4729-884B-6A38F7DC65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C84-4729-884B-6A38F7DC65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C84-4729-884B-6A38F7DC65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C84-4729-884B-6A38F7DC650F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'Auswertung Operatoren'!$S$67:$S$70</c:f>
              <c:strCache>
                <c:ptCount val="4"/>
                <c:pt idx="0">
                  <c:v> nennen</c:v>
                </c:pt>
                <c:pt idx="1">
                  <c:v>beschreiben</c:v>
                </c:pt>
                <c:pt idx="2">
                  <c:v>darstellen</c:v>
                </c:pt>
                <c:pt idx="3">
                  <c:v>sonstige</c:v>
                </c:pt>
              </c:strCache>
            </c:strRef>
          </c:cat>
          <c:val>
            <c:numRef>
              <c:f>'Auswertung Operatoren'!$T$67:$T$70</c:f>
              <c:numCache>
                <c:formatCode>0</c:formatCode>
                <c:ptCount val="4"/>
                <c:pt idx="0" formatCode="General">
                  <c:v>30</c:v>
                </c:pt>
                <c:pt idx="1">
                  <c:v>25</c:v>
                </c:pt>
                <c:pt idx="2">
                  <c:v>13</c:v>
                </c:pt>
                <c:pt idx="3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C84-4729-884B-6A38F7DC6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Operatoren AFB 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4EB-464B-B5BC-9D8BC020D8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4EB-464B-B5BC-9D8BC020D8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4EB-464B-B5BC-9D8BC020D8A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4EB-464B-B5BC-9D8BC020D8A5}"/>
              </c:ext>
            </c:extLst>
          </c:dPt>
          <c:dLbls>
            <c:dLbl>
              <c:idx val="0"/>
              <c:layout>
                <c:manualLayout>
                  <c:x val="2.7718253968254062E-2"/>
                  <c:y val="-1.3229166666666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EB-464B-B5BC-9D8BC020D8A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'Auswertung Operatoren'!$S$72:$S$75</c:f>
              <c:strCache>
                <c:ptCount val="4"/>
                <c:pt idx="0">
                  <c:v>erläutern</c:v>
                </c:pt>
                <c:pt idx="1">
                  <c:v>begründen</c:v>
                </c:pt>
                <c:pt idx="2">
                  <c:v>erklären</c:v>
                </c:pt>
                <c:pt idx="3">
                  <c:v>sonstige</c:v>
                </c:pt>
              </c:strCache>
            </c:strRef>
          </c:cat>
          <c:val>
            <c:numRef>
              <c:f>'Auswertung Operatoren'!$T$72:$T$75</c:f>
              <c:numCache>
                <c:formatCode>0</c:formatCode>
                <c:ptCount val="4"/>
                <c:pt idx="0">
                  <c:v>39</c:v>
                </c:pt>
                <c:pt idx="1">
                  <c:v>21</c:v>
                </c:pt>
                <c:pt idx="2">
                  <c:v>13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EB-464B-B5BC-9D8BC020D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Operatoren AFB III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9CE-4FD0-B49E-E8E1D4F779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9CE-4FD0-B49E-E8E1D4F779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9CE-4FD0-B49E-E8E1D4F779B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9CE-4FD0-B49E-E8E1D4F779B6}"/>
              </c:ext>
            </c:extLst>
          </c:dPt>
          <c:dLbls>
            <c:dLbl>
              <c:idx val="0"/>
              <c:layout>
                <c:manualLayout>
                  <c:x val="-3.1775009431145376E-2"/>
                  <c:y val="-0.14912255836441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26582713099281"/>
                      <c:h val="0.160100151954689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9CE-4FD0-B49E-E8E1D4F779B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'Auswertung Operatoren'!$S$77:$S$80</c:f>
              <c:strCache>
                <c:ptCount val="4"/>
                <c:pt idx="0">
                  <c:v>erörtern/diskutieren</c:v>
                </c:pt>
                <c:pt idx="1">
                  <c:v>beurteilen</c:v>
                </c:pt>
                <c:pt idx="2">
                  <c:v>entwerfen</c:v>
                </c:pt>
                <c:pt idx="3">
                  <c:v>sonstige</c:v>
                </c:pt>
              </c:strCache>
            </c:strRef>
          </c:cat>
          <c:val>
            <c:numRef>
              <c:f>'Auswertung Operatoren'!$T$77:$T$80</c:f>
              <c:numCache>
                <c:formatCode>0</c:formatCode>
                <c:ptCount val="4"/>
                <c:pt idx="0">
                  <c:v>41</c:v>
                </c:pt>
                <c:pt idx="1">
                  <c:v>18.600000000000001</c:v>
                </c:pt>
                <c:pt idx="2">
                  <c:v>11</c:v>
                </c:pt>
                <c:pt idx="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9CE-4FD0-B49E-E8E1D4F77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chart" Target="../charts/chart11.xml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209550</xdr:rowOff>
    </xdr:from>
    <xdr:to>
      <xdr:col>2</xdr:col>
      <xdr:colOff>609954</xdr:colOff>
      <xdr:row>4</xdr:row>
      <xdr:rowOff>143033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CD32C8F-686A-304B-DA58-16B2CD942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09550"/>
          <a:ext cx="2534004" cy="11336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314326</xdr:colOff>
      <xdr:row>25</xdr:row>
      <xdr:rowOff>161925</xdr:rowOff>
    </xdr:from>
    <xdr:to>
      <xdr:col>14</xdr:col>
      <xdr:colOff>9526</xdr:colOff>
      <xdr:row>43</xdr:row>
      <xdr:rowOff>161475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212B9AF-A888-4463-B274-6F0F7E694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266700</xdr:colOff>
      <xdr:row>45</xdr:row>
      <xdr:rowOff>66674</xdr:rowOff>
    </xdr:from>
    <xdr:to>
      <xdr:col>13</xdr:col>
      <xdr:colOff>342901</xdr:colOff>
      <xdr:row>63</xdr:row>
      <xdr:rowOff>9074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21C90FE-5531-4245-8970-31D98693D5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29</xdr:row>
      <xdr:rowOff>95250</xdr:rowOff>
    </xdr:from>
    <xdr:to>
      <xdr:col>0</xdr:col>
      <xdr:colOff>762000</xdr:colOff>
      <xdr:row>29</xdr:row>
      <xdr:rowOff>95250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81742734-4F05-4197-BA75-DFCC5E56A4E7}"/>
            </a:ext>
          </a:extLst>
        </xdr:cNvPr>
        <xdr:cNvCxnSpPr/>
      </xdr:nvCxnSpPr>
      <xdr:spPr>
        <a:xfrm>
          <a:off x="323850" y="5495925"/>
          <a:ext cx="4381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30</xdr:row>
      <xdr:rowOff>104775</xdr:rowOff>
    </xdr:from>
    <xdr:to>
      <xdr:col>0</xdr:col>
      <xdr:colOff>704850</xdr:colOff>
      <xdr:row>30</xdr:row>
      <xdr:rowOff>104775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4172AD62-955F-4C22-ABD8-805678F11367}"/>
            </a:ext>
          </a:extLst>
        </xdr:cNvPr>
        <xdr:cNvCxnSpPr/>
      </xdr:nvCxnSpPr>
      <xdr:spPr>
        <a:xfrm>
          <a:off x="295275" y="5705475"/>
          <a:ext cx="4095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40</xdr:row>
      <xdr:rowOff>104775</xdr:rowOff>
    </xdr:from>
    <xdr:to>
      <xdr:col>0</xdr:col>
      <xdr:colOff>704850</xdr:colOff>
      <xdr:row>40</xdr:row>
      <xdr:rowOff>104775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4D9C8C0E-E6E4-4376-A67A-F2BB70A773A2}"/>
            </a:ext>
          </a:extLst>
        </xdr:cNvPr>
        <xdr:cNvCxnSpPr/>
      </xdr:nvCxnSpPr>
      <xdr:spPr>
        <a:xfrm>
          <a:off x="247650" y="7705725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36</xdr:row>
      <xdr:rowOff>114300</xdr:rowOff>
    </xdr:from>
    <xdr:to>
      <xdr:col>0</xdr:col>
      <xdr:colOff>762000</xdr:colOff>
      <xdr:row>36</xdr:row>
      <xdr:rowOff>123825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4016C4B1-F2FF-4263-8B40-1645E77907CE}"/>
            </a:ext>
          </a:extLst>
        </xdr:cNvPr>
        <xdr:cNvCxnSpPr/>
      </xdr:nvCxnSpPr>
      <xdr:spPr>
        <a:xfrm>
          <a:off x="304800" y="6915150"/>
          <a:ext cx="45720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17</xdr:row>
      <xdr:rowOff>190499</xdr:rowOff>
    </xdr:from>
    <xdr:to>
      <xdr:col>5</xdr:col>
      <xdr:colOff>762000</xdr:colOff>
      <xdr:row>40</xdr:row>
      <xdr:rowOff>190499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B597D60-5BE2-4EC0-9E68-5DE966924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128586</xdr:colOff>
      <xdr:row>78</xdr:row>
      <xdr:rowOff>28575</xdr:rowOff>
    </xdr:from>
    <xdr:to>
      <xdr:col>5</xdr:col>
      <xdr:colOff>358461</xdr:colOff>
      <xdr:row>92</xdr:row>
      <xdr:rowOff>108225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65662C9-7FA4-4396-A783-DB3BA5E220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633412</xdr:colOff>
      <xdr:row>78</xdr:row>
      <xdr:rowOff>0</xdr:rowOff>
    </xdr:from>
    <xdr:to>
      <xdr:col>10</xdr:col>
      <xdr:colOff>653737</xdr:colOff>
      <xdr:row>92</xdr:row>
      <xdr:rowOff>79650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CC27B9E3-2FC3-4EE4-9103-D38F9289E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147637</xdr:colOff>
      <xdr:row>78</xdr:row>
      <xdr:rowOff>28575</xdr:rowOff>
    </xdr:from>
    <xdr:to>
      <xdr:col>16</xdr:col>
      <xdr:colOff>720412</xdr:colOff>
      <xdr:row>92</xdr:row>
      <xdr:rowOff>108225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D847C547-679F-48F7-A076-1ECED5838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80962</xdr:colOff>
      <xdr:row>63</xdr:row>
      <xdr:rowOff>57150</xdr:rowOff>
    </xdr:from>
    <xdr:to>
      <xdr:col>5</xdr:col>
      <xdr:colOff>310837</xdr:colOff>
      <xdr:row>77</xdr:row>
      <xdr:rowOff>136800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846BA4-57E0-4304-85BA-B7E2945738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614362</xdr:colOff>
      <xdr:row>63</xdr:row>
      <xdr:rowOff>47625</xdr:rowOff>
    </xdr:from>
    <xdr:to>
      <xdr:col>10</xdr:col>
      <xdr:colOff>634687</xdr:colOff>
      <xdr:row>77</xdr:row>
      <xdr:rowOff>127275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78C67ED6-9AC7-49F6-B1D6-CA3C191F30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42862</xdr:colOff>
      <xdr:row>63</xdr:row>
      <xdr:rowOff>47625</xdr:rowOff>
    </xdr:from>
    <xdr:to>
      <xdr:col>16</xdr:col>
      <xdr:colOff>771525</xdr:colOff>
      <xdr:row>77</xdr:row>
      <xdr:rowOff>142875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E2A705C9-9B9A-4ABB-8C9C-81E7EBA1D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495300</xdr:colOff>
      <xdr:row>0</xdr:row>
      <xdr:rowOff>47624</xdr:rowOff>
    </xdr:from>
    <xdr:to>
      <xdr:col>5</xdr:col>
      <xdr:colOff>809625</xdr:colOff>
      <xdr:row>16</xdr:row>
      <xdr:rowOff>152399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C0ED1ACC-51CF-4E1C-B799-1AB3AE64E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</xdr:colOff>
      <xdr:row>55</xdr:row>
      <xdr:rowOff>171449</xdr:rowOff>
    </xdr:from>
    <xdr:to>
      <xdr:col>4</xdr:col>
      <xdr:colOff>809625</xdr:colOff>
      <xdr:row>71</xdr:row>
      <xdr:rowOff>66675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036F583-C526-9B09-6B56-B037832CD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8515</xdr:colOff>
      <xdr:row>12</xdr:row>
      <xdr:rowOff>156884</xdr:rowOff>
    </xdr:from>
    <xdr:to>
      <xdr:col>17</xdr:col>
      <xdr:colOff>3472503</xdr:colOff>
      <xdr:row>41</xdr:row>
      <xdr:rowOff>171450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9504F55-FA49-665E-7D62-6ED25926C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87165" y="2985809"/>
          <a:ext cx="4349813" cy="6043891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182176</xdr:colOff>
      <xdr:row>12</xdr:row>
      <xdr:rowOff>139415</xdr:rowOff>
    </xdr:from>
    <xdr:to>
      <xdr:col>14</xdr:col>
      <xdr:colOff>3343275</xdr:colOff>
      <xdr:row>41</xdr:row>
      <xdr:rowOff>188929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44E1912-DA3D-1AA6-41DD-028C44550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60251" y="2968340"/>
          <a:ext cx="4161224" cy="6078839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0</xdr:colOff>
      <xdr:row>41</xdr:row>
      <xdr:rowOff>219758</xdr:rowOff>
    </xdr:from>
    <xdr:to>
      <xdr:col>14</xdr:col>
      <xdr:colOff>3335145</xdr:colOff>
      <xdr:row>56</xdr:row>
      <xdr:rowOff>95250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A982E4C-D0AC-8BE5-0BFB-C4A1FBA9F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68575" y="9078008"/>
          <a:ext cx="4144770" cy="3009217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66675</xdr:colOff>
      <xdr:row>12</xdr:row>
      <xdr:rowOff>180975</xdr:rowOff>
    </xdr:from>
    <xdr:to>
      <xdr:col>11</xdr:col>
      <xdr:colOff>3190874</xdr:colOff>
      <xdr:row>28</xdr:row>
      <xdr:rowOff>85177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43711D80-B1EA-DDFF-3F7E-816115F33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029950" y="3019425"/>
          <a:ext cx="3962399" cy="3218902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66675</xdr:colOff>
      <xdr:row>28</xdr:row>
      <xdr:rowOff>133349</xdr:rowOff>
    </xdr:from>
    <xdr:to>
      <xdr:col>11</xdr:col>
      <xdr:colOff>3190015</xdr:colOff>
      <xdr:row>55</xdr:row>
      <xdr:rowOff>38100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FB5241A-CA31-A627-3CFB-FB9A04892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029950" y="6276974"/>
          <a:ext cx="3961540" cy="5553076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66675</xdr:colOff>
      <xdr:row>55</xdr:row>
      <xdr:rowOff>66673</xdr:rowOff>
    </xdr:from>
    <xdr:to>
      <xdr:col>11</xdr:col>
      <xdr:colOff>3158738</xdr:colOff>
      <xdr:row>83</xdr:row>
      <xdr:rowOff>38100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2F587E1C-D85E-CED6-F760-36A5B2667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029950" y="11858623"/>
          <a:ext cx="3930263" cy="5572127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66674</xdr:colOff>
      <xdr:row>83</xdr:row>
      <xdr:rowOff>90421</xdr:rowOff>
    </xdr:from>
    <xdr:to>
      <xdr:col>11</xdr:col>
      <xdr:colOff>3143249</xdr:colOff>
      <xdr:row>95</xdr:row>
      <xdr:rowOff>101827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89F9551-DD43-D6A8-1611-B169FD943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29949" y="17483071"/>
          <a:ext cx="3914775" cy="2411706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19</xdr:col>
      <xdr:colOff>43311</xdr:colOff>
      <xdr:row>12</xdr:row>
      <xdr:rowOff>167959</xdr:rowOff>
    </xdr:from>
    <xdr:to>
      <xdr:col>20</xdr:col>
      <xdr:colOff>3352800</xdr:colOff>
      <xdr:row>28</xdr:row>
      <xdr:rowOff>200024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E6347D20-BF99-52D1-2480-3711EEC86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284436" y="2996884"/>
          <a:ext cx="4138164" cy="334676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-pc\hdrive2go\Sportunterricht\LK%20Sport\Abitur\Praxis\Abi%20Bay\notenberechnung_sportkurs_und_sportabitur_g8_version_2016_04_19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es mich!"/>
      <sheetName val="Spielsportart"/>
      <sheetName val="Gymnastik und Tanz"/>
      <sheetName val="Gerätturnen"/>
      <sheetName val="Leichtathletik"/>
      <sheetName val="Schwimmen"/>
      <sheetName val="Additum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amburg.de/contentblob/4671954/58f2bccf169a89b205f73b4e9b219d7a/data/sport-arl-2021.pdf" TargetMode="External"/><Relationship Id="rId13" Type="http://schemas.openxmlformats.org/officeDocument/2006/relationships/hyperlink" Target="https://km.baden-wuerttemberg.de/fileadmin/redaktion/m-km/intern/PDF/Dateien/Gymnasium/Dokumente_Abitur/Abitur_2024/2022_07_15_Vorgaben_Abitur_Sport_24.pdf" TargetMode="External"/><Relationship Id="rId18" Type="http://schemas.openxmlformats.org/officeDocument/2006/relationships/hyperlink" Target="https://www.bildungsplaene-bw.de/,Lde/LS/BP2016BW/ALLG/GYM/SPO/OP" TargetMode="External"/><Relationship Id="rId26" Type="http://schemas.openxmlformats.org/officeDocument/2006/relationships/hyperlink" Target="https://bildungsportal-niedersachsen.de/fileadmin/4_Allgemeinbildung/Zentrale_Arbeiten/ZA_Allgemein/SP_2024Abi_Operatoren.pdf" TargetMode="External"/><Relationship Id="rId3" Type="http://schemas.openxmlformats.org/officeDocument/2006/relationships/hyperlink" Target="https://reismann.lspb.de/wp-content/uploads/2021/07/Notentabelle-Reismann-S21-Leichtatlethik-LK-1.pdf" TargetMode="External"/><Relationship Id="rId21" Type="http://schemas.openxmlformats.org/officeDocument/2006/relationships/hyperlink" Target="https://bildungsserver.berlin-brandenburg.de/fileadmin/bbb/unterricht/rahmenlehrplaene/gymnasiale_oberstufe/curricula/2022/Teil_C_RLP_GOST_2022_Sport.pdf" TargetMode="External"/><Relationship Id="rId7" Type="http://schemas.openxmlformats.org/officeDocument/2006/relationships/hyperlink" Target="https://bildungsserver.berlin-brandenburg.de/fileadmin/bbb/unterricht/fachbriefe_berlin/sport/Fachbrief_Sport_03.pdf" TargetMode="External"/><Relationship Id="rId12" Type="http://schemas.openxmlformats.org/officeDocument/2006/relationships/hyperlink" Target="https://fachportal.lernnetz.de/files/Fachanforderungen%20und%20Leitf&#228;den/Sek.%20I_II/Fachanforderungen/Fachanforderungen_Sport_Sekundarstufen_I_II.pdf" TargetMode="External"/><Relationship Id="rId17" Type="http://schemas.openxmlformats.org/officeDocument/2006/relationships/hyperlink" Target="https://www.lehrplanplus.bayern.de/fachlehrplan/gymnasium/12/sport/sporttheorie" TargetMode="External"/><Relationship Id="rId25" Type="http://schemas.openxmlformats.org/officeDocument/2006/relationships/hyperlink" Target="https://kultus.hessen.de/sites/kultusministerium.hessen.de/files/2023-09/la24-operatoren-deutsch-musik-sport-fbii.pdf" TargetMode="External"/><Relationship Id="rId2" Type="http://schemas.openxmlformats.org/officeDocument/2006/relationships/hyperlink" Target="https://km.baden-wuerttemberg.de/fileadmin/redaktion/m-km/intern/PDF/Dateien/Gymnasium/Dokumente_Abitur/Dokumente_Sportabitur/20220509_SW_LA_Wertungstabellen_Abi_2024.pdf" TargetMode="External"/><Relationship Id="rId16" Type="http://schemas.openxmlformats.org/officeDocument/2006/relationships/hyperlink" Target="https://www.gesetze-bayern.de/Content/Document/BayVV_2235_1_1_5_K_13224" TargetMode="External"/><Relationship Id="rId20" Type="http://schemas.openxmlformats.org/officeDocument/2006/relationships/hyperlink" Target="https://www.standardsicherung.schulministerium.nrw.de/cms/zentralabitur-gost/faecher/getfile.php?file=3851" TargetMode="External"/><Relationship Id="rId29" Type="http://schemas.openxmlformats.org/officeDocument/2006/relationships/hyperlink" Target="https://www.schulsport-nrw.de/fileadmin/user_upload/schulsportpraxis_und_fortbildung/pdf/KLP_GOSt_Sport.pdf" TargetMode="External"/><Relationship Id="rId1" Type="http://schemas.openxmlformats.org/officeDocument/2006/relationships/hyperlink" Target="https://www.bildung.bremen.de/sixcms/media.php/13/ARI%20Sport2.pdf" TargetMode="External"/><Relationship Id="rId6" Type="http://schemas.openxmlformats.org/officeDocument/2006/relationships/hyperlink" Target="https://www.gesetze-bayern.de/Content/Document/BayVwV155123/true" TargetMode="External"/><Relationship Id="rId11" Type="http://schemas.openxmlformats.org/officeDocument/2006/relationships/hyperlink" Target="https://www.saarland.de/SharedDocs/Downloads/DE/mbk/Lehrplaene/Lehrplaene_GOS_ab_2019_2020/Sport/APA_Sport_2019.pdf?__blob=publicationFile&amp;v=3" TargetMode="External"/><Relationship Id="rId24" Type="http://schemas.openxmlformats.org/officeDocument/2006/relationships/hyperlink" Target="https://www.hamburg.de/resource/blob/134032/1ae76aba41929195015636cb44d82247/abitur-a-heft-2025-data.pdf" TargetMode="External"/><Relationship Id="rId5" Type="http://schemas.openxmlformats.org/officeDocument/2006/relationships/hyperlink" Target="https://bildung.thueringen.de/fileadmin/ministerium/publikationen/gymnasiale_oberstufe.pdf" TargetMode="External"/><Relationship Id="rId15" Type="http://schemas.openxmlformats.org/officeDocument/2006/relationships/hyperlink" Target="https://www.gesetze-bayern.de/Content/Document/BayGSO-G5_1" TargetMode="External"/><Relationship Id="rId23" Type="http://schemas.openxmlformats.org/officeDocument/2006/relationships/hyperlink" Target="https://fachportal.lernnetz.de/files/Fachanforderungen%20und%20Leitf&#228;den/Sek.%20I_II/Leif&#228;den/Leitfaden_zu_den_Fachanforderungen_Sport_Sek_I_II.pdf" TargetMode="External"/><Relationship Id="rId28" Type="http://schemas.openxmlformats.org/officeDocument/2006/relationships/hyperlink" Target="https://www.kmk.org/fileadmin/Dateien/veroeffentlichungen_beschluesse/1989/1989_12_01-EPA-Sport.pdf" TargetMode="External"/><Relationship Id="rId10" Type="http://schemas.openxmlformats.org/officeDocument/2006/relationships/hyperlink" Target="https://www.corvinianum.de/files/dokumente/fachgruppen/sport/EPA%20Sport%202015.pdf" TargetMode="External"/><Relationship Id="rId19" Type="http://schemas.openxmlformats.org/officeDocument/2006/relationships/hyperlink" Target="https://www.bildung-mv.de/export/sites/bildungsserver/downloads/unterricht/rahmenplaene-fachoberschule/Operatoren-im-Fach-Sport-Sek-II.pdf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s://mb.sachsen-anhalt.de/fileadmin/Bibliothek/Landesjournal/Bildung_und_Wissenschaft/Verordnungen/Oberstufenverordnung.pdf" TargetMode="External"/><Relationship Id="rId9" Type="http://schemas.openxmlformats.org/officeDocument/2006/relationships/hyperlink" Target="https://www.wgkassel.de/wp-content/uploads/2021/08/LA22_Ausfuehrungserlass-Sport.pdf" TargetMode="External"/><Relationship Id="rId14" Type="http://schemas.openxmlformats.org/officeDocument/2006/relationships/hyperlink" Target="https://rp.baden-wuerttemberg.de/fileadmin/RP-Internet/Stuttgart/Abteilung_7/Referat_75/Bildungswege_und_Pruefungen/Abitur/Dokumente/2023/ANL_2_Facherlass_2024_Stand_2022-07-05.pdf" TargetMode="External"/><Relationship Id="rId22" Type="http://schemas.openxmlformats.org/officeDocument/2006/relationships/hyperlink" Target="https://www.bildung.bremen.de/sixcms/media.php/13/Bildungsplan%20Gymnasiale%20Oberstufe%20Qualifikationsphase.pdf" TargetMode="External"/><Relationship Id="rId27" Type="http://schemas.openxmlformats.org/officeDocument/2006/relationships/hyperlink" Target="https://gymnasium.bildung-rp.de/fileadmin/user_upload/gymnasium.bildung-rp.de/rechtsgrundlagen/Rundschreiben-AbiPrO-2023.pdf" TargetMode="External"/><Relationship Id="rId30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za-aufgaben.nibis.d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za-aufgaben.nibis.de/" TargetMode="External"/><Relationship Id="rId1" Type="http://schemas.openxmlformats.org/officeDocument/2006/relationships/hyperlink" Target="https://www.stark-verlag.de/gymnasium/faecher/alle-faecher/pruefung-digital-sport-allgemeinbildendes-gymnasium-9783744900317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B1D64-92AF-4EDB-958E-01FF727F8AAE}">
  <dimension ref="A1:W55"/>
  <sheetViews>
    <sheetView workbookViewId="0">
      <selection activeCell="T3" sqref="T3"/>
    </sheetView>
  </sheetViews>
  <sheetFormatPr baseColWidth="10" defaultRowHeight="15.75" x14ac:dyDescent="0.25"/>
  <cols>
    <col min="1" max="1" width="17.25" customWidth="1"/>
  </cols>
  <sheetData>
    <row r="1" spans="1:23" s="1" customFormat="1" ht="20.25" x14ac:dyDescent="0.3"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</row>
    <row r="2" spans="1:23" ht="24.95" customHeight="1" x14ac:dyDescent="0.25">
      <c r="A2" s="320"/>
      <c r="B2" s="321"/>
      <c r="C2" s="321"/>
      <c r="D2" s="321"/>
      <c r="E2" s="321"/>
      <c r="F2" s="321"/>
      <c r="G2" s="321"/>
      <c r="H2" s="321"/>
      <c r="I2" s="321"/>
      <c r="J2" s="256"/>
      <c r="K2" s="25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ht="24.95" customHeight="1" x14ac:dyDescent="0.25">
      <c r="A3" s="320"/>
      <c r="B3" s="321"/>
      <c r="C3" s="321"/>
      <c r="D3" s="321"/>
      <c r="E3" s="321"/>
      <c r="F3" s="321"/>
      <c r="G3" s="321"/>
      <c r="H3" s="321"/>
      <c r="I3" s="321"/>
      <c r="J3" s="256"/>
      <c r="K3" s="25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3" ht="24.95" customHeight="1" x14ac:dyDescent="0.25">
      <c r="A4" s="320"/>
      <c r="B4" s="321"/>
      <c r="C4" s="321"/>
      <c r="D4" s="321"/>
      <c r="S4" s="46"/>
      <c r="T4" s="46"/>
      <c r="U4" s="46"/>
      <c r="V4" s="46"/>
      <c r="W4" s="46"/>
    </row>
    <row r="5" spans="1:23" ht="24.95" customHeight="1" x14ac:dyDescent="0.25">
      <c r="A5" s="320"/>
      <c r="B5" s="321"/>
      <c r="C5" s="321"/>
      <c r="D5" s="321"/>
      <c r="E5" s="321"/>
      <c r="F5" s="321"/>
      <c r="G5" s="321"/>
      <c r="H5" s="321"/>
      <c r="I5" s="321"/>
      <c r="J5" s="256"/>
      <c r="K5" s="25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</row>
    <row r="6" spans="1:23" ht="24.95" customHeight="1" x14ac:dyDescent="0.25">
      <c r="A6" s="320"/>
      <c r="B6" s="321"/>
      <c r="C6" s="321"/>
      <c r="D6" s="321"/>
      <c r="E6" s="321"/>
      <c r="F6" s="321"/>
      <c r="G6" s="321"/>
      <c r="H6" s="321"/>
      <c r="I6" s="321"/>
      <c r="J6" s="256"/>
      <c r="K6" s="25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</row>
    <row r="7" spans="1:23" s="258" customFormat="1" ht="24.95" customHeight="1" x14ac:dyDescent="0.35">
      <c r="A7" s="65" t="s">
        <v>362</v>
      </c>
      <c r="B7" s="325" t="s">
        <v>363</v>
      </c>
      <c r="C7" s="325"/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</row>
    <row r="8" spans="1:23" s="258" customFormat="1" ht="21.95" customHeight="1" x14ac:dyDescent="0.3">
      <c r="A8" s="12"/>
      <c r="B8" s="255"/>
      <c r="C8" s="255"/>
      <c r="D8" s="255"/>
      <c r="E8" s="255"/>
      <c r="F8" s="255"/>
      <c r="G8" s="255"/>
      <c r="H8" s="255"/>
      <c r="I8" s="256"/>
      <c r="J8" s="257"/>
      <c r="K8" s="257"/>
    </row>
    <row r="9" spans="1:23" s="258" customFormat="1" ht="21.95" customHeight="1" x14ac:dyDescent="0.3">
      <c r="A9" s="1" t="s">
        <v>364</v>
      </c>
      <c r="B9" s="255"/>
      <c r="C9" s="255"/>
      <c r="D9" s="255"/>
      <c r="E9" s="255"/>
      <c r="F9" s="255"/>
      <c r="G9" s="255"/>
      <c r="H9" s="255"/>
      <c r="I9" s="256"/>
      <c r="J9" s="257"/>
      <c r="K9" s="257"/>
    </row>
    <row r="10" spans="1:23" s="258" customFormat="1" ht="24.95" customHeight="1" x14ac:dyDescent="0.35">
      <c r="A10" s="259" t="s">
        <v>365</v>
      </c>
      <c r="B10" s="260" t="s">
        <v>14</v>
      </c>
      <c r="C10" s="261" t="s">
        <v>366</v>
      </c>
      <c r="D10" s="262"/>
      <c r="E10" s="262"/>
      <c r="F10" s="262"/>
      <c r="G10" s="262"/>
      <c r="H10" s="262"/>
      <c r="I10" s="262"/>
      <c r="J10" s="263"/>
    </row>
    <row r="11" spans="1:23" s="258" customFormat="1" ht="24.95" customHeight="1" x14ac:dyDescent="0.35">
      <c r="B11" s="260"/>
      <c r="C11" s="264" t="s">
        <v>367</v>
      </c>
      <c r="D11" s="262"/>
      <c r="E11" s="262"/>
      <c r="F11" s="262"/>
      <c r="G11" s="262"/>
      <c r="H11" s="262"/>
      <c r="I11" s="262"/>
      <c r="J11" s="263"/>
    </row>
    <row r="12" spans="1:23" s="258" customFormat="1" ht="24.95" customHeight="1" x14ac:dyDescent="0.35">
      <c r="B12" s="260"/>
      <c r="C12" s="264" t="s">
        <v>368</v>
      </c>
      <c r="D12" s="262"/>
      <c r="E12" s="262"/>
      <c r="F12" s="262"/>
      <c r="G12" s="262"/>
      <c r="H12" s="262"/>
      <c r="I12" s="262"/>
      <c r="J12" s="263"/>
    </row>
    <row r="13" spans="1:23" s="258" customFormat="1" ht="24.95" customHeight="1" x14ac:dyDescent="0.35">
      <c r="B13" s="260"/>
      <c r="C13" s="268" t="s">
        <v>418</v>
      </c>
      <c r="D13" s="262"/>
      <c r="E13" s="262"/>
      <c r="F13" s="262"/>
      <c r="G13" s="262"/>
      <c r="H13" s="262"/>
      <c r="I13" s="262"/>
      <c r="J13" s="263"/>
    </row>
    <row r="14" spans="1:23" s="258" customFormat="1" ht="24.95" customHeight="1" x14ac:dyDescent="0.35">
      <c r="A14" s="258" t="s">
        <v>369</v>
      </c>
      <c r="B14" s="260" t="s">
        <v>32</v>
      </c>
      <c r="C14" s="265" t="s">
        <v>370</v>
      </c>
      <c r="D14" s="262"/>
      <c r="E14" s="262"/>
      <c r="F14" s="262"/>
      <c r="G14" s="262"/>
      <c r="H14" s="262"/>
      <c r="I14" s="262"/>
      <c r="J14" s="263"/>
    </row>
    <row r="15" spans="1:23" s="258" customFormat="1" ht="24.95" customHeight="1" x14ac:dyDescent="0.35">
      <c r="B15" s="260"/>
      <c r="C15" s="323" t="s">
        <v>371</v>
      </c>
      <c r="D15" s="323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3"/>
    </row>
    <row r="16" spans="1:23" s="258" customFormat="1" ht="24.95" customHeight="1" x14ac:dyDescent="0.35">
      <c r="B16" s="260"/>
      <c r="C16" s="324" t="s">
        <v>372</v>
      </c>
      <c r="D16" s="324"/>
      <c r="E16" s="324"/>
      <c r="F16" s="324"/>
      <c r="G16" s="324"/>
      <c r="H16" s="324"/>
      <c r="I16" s="324"/>
      <c r="J16" s="324"/>
      <c r="K16" s="324"/>
      <c r="L16" s="324"/>
      <c r="M16" s="324"/>
      <c r="N16" s="324"/>
      <c r="O16" s="324"/>
    </row>
    <row r="17" spans="1:15" s="258" customFormat="1" ht="24.95" customHeight="1" x14ac:dyDescent="0.35">
      <c r="B17" s="260"/>
      <c r="C17" s="266" t="s">
        <v>373</v>
      </c>
      <c r="D17" s="266"/>
      <c r="E17" s="266"/>
      <c r="F17" s="266"/>
      <c r="G17" s="266"/>
      <c r="H17" s="266"/>
      <c r="J17" s="266"/>
      <c r="K17" s="266"/>
      <c r="L17" s="266"/>
      <c r="M17" s="266"/>
      <c r="N17" s="266"/>
      <c r="O17" s="266"/>
    </row>
    <row r="18" spans="1:15" s="258" customFormat="1" ht="24.95" customHeight="1" x14ac:dyDescent="0.35">
      <c r="B18" s="260"/>
      <c r="C18" s="266" t="s">
        <v>419</v>
      </c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</row>
    <row r="19" spans="1:15" s="258" customFormat="1" ht="24.95" customHeight="1" x14ac:dyDescent="0.35">
      <c r="B19" s="260"/>
      <c r="C19" s="270" t="s">
        <v>421</v>
      </c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</row>
    <row r="20" spans="1:15" s="258" customFormat="1" ht="24.95" customHeight="1" x14ac:dyDescent="0.25">
      <c r="A20" s="258" t="s">
        <v>374</v>
      </c>
      <c r="B20" s="78" t="s">
        <v>375</v>
      </c>
      <c r="C20" s="265" t="s">
        <v>376</v>
      </c>
    </row>
    <row r="21" spans="1:15" s="258" customFormat="1" ht="24.95" customHeight="1" x14ac:dyDescent="0.25">
      <c r="B21" s="78"/>
      <c r="C21" s="271" t="s">
        <v>420</v>
      </c>
    </row>
    <row r="22" spans="1:15" s="258" customFormat="1" ht="24.95" customHeight="1" x14ac:dyDescent="0.25">
      <c r="A22" s="258" t="s">
        <v>377</v>
      </c>
      <c r="B22" s="78" t="s">
        <v>378</v>
      </c>
      <c r="C22" s="258" t="s">
        <v>379</v>
      </c>
    </row>
    <row r="23" spans="1:15" s="258" customFormat="1" ht="24.95" customHeight="1" x14ac:dyDescent="0.25">
      <c r="B23" s="78"/>
      <c r="C23" s="269" t="s">
        <v>422</v>
      </c>
    </row>
    <row r="24" spans="1:15" s="258" customFormat="1" ht="24.95" customHeight="1" x14ac:dyDescent="0.25">
      <c r="B24" s="78"/>
      <c r="C24" s="258" t="s">
        <v>423</v>
      </c>
    </row>
    <row r="25" spans="1:15" s="258" customFormat="1" ht="24.95" customHeight="1" x14ac:dyDescent="0.25">
      <c r="A25" s="258" t="s">
        <v>380</v>
      </c>
      <c r="B25" s="78" t="s">
        <v>381</v>
      </c>
      <c r="C25" s="265" t="s">
        <v>382</v>
      </c>
    </row>
    <row r="26" spans="1:15" s="258" customFormat="1" ht="24.95" customHeight="1" x14ac:dyDescent="0.25">
      <c r="B26" s="78"/>
      <c r="C26" s="269" t="s">
        <v>418</v>
      </c>
    </row>
    <row r="27" spans="1:15" s="258" customFormat="1" ht="24.95" customHeight="1" x14ac:dyDescent="0.25">
      <c r="A27" s="259" t="s">
        <v>383</v>
      </c>
      <c r="B27" s="78" t="s">
        <v>384</v>
      </c>
      <c r="C27" s="265" t="s">
        <v>385</v>
      </c>
    </row>
    <row r="28" spans="1:15" s="258" customFormat="1" ht="24.95" customHeight="1" x14ac:dyDescent="0.25">
      <c r="B28" s="78"/>
      <c r="C28" s="265" t="s">
        <v>386</v>
      </c>
    </row>
    <row r="29" spans="1:15" s="258" customFormat="1" ht="24.95" customHeight="1" x14ac:dyDescent="0.25">
      <c r="B29" s="78"/>
      <c r="C29" s="269" t="s">
        <v>418</v>
      </c>
    </row>
    <row r="30" spans="1:15" s="258" customFormat="1" ht="24.95" customHeight="1" x14ac:dyDescent="0.25">
      <c r="A30" s="258" t="s">
        <v>387</v>
      </c>
      <c r="B30" s="78" t="s">
        <v>388</v>
      </c>
      <c r="C30" s="261" t="s">
        <v>389</v>
      </c>
    </row>
    <row r="31" spans="1:15" s="258" customFormat="1" ht="24.95" customHeight="1" x14ac:dyDescent="0.25">
      <c r="B31" s="78"/>
      <c r="C31" s="272" t="s">
        <v>418</v>
      </c>
    </row>
    <row r="32" spans="1:15" s="258" customFormat="1" ht="24.95" customHeight="1" x14ac:dyDescent="0.25">
      <c r="A32" s="258" t="s">
        <v>390</v>
      </c>
      <c r="B32" s="78" t="s">
        <v>391</v>
      </c>
      <c r="C32" s="258" t="s">
        <v>379</v>
      </c>
    </row>
    <row r="33" spans="1:3" s="258" customFormat="1" ht="24.95" customHeight="1" x14ac:dyDescent="0.25">
      <c r="B33" s="78"/>
      <c r="C33" s="269" t="s">
        <v>418</v>
      </c>
    </row>
    <row r="34" spans="1:3" s="258" customFormat="1" ht="24.95" customHeight="1" x14ac:dyDescent="0.25">
      <c r="A34" s="258" t="s">
        <v>392</v>
      </c>
      <c r="B34" s="78" t="s">
        <v>68</v>
      </c>
      <c r="C34" s="265" t="s">
        <v>393</v>
      </c>
    </row>
    <row r="35" spans="1:3" s="258" customFormat="1" ht="24.95" customHeight="1" x14ac:dyDescent="0.25">
      <c r="B35" s="78"/>
      <c r="C35" s="269" t="s">
        <v>418</v>
      </c>
    </row>
    <row r="36" spans="1:3" s="258" customFormat="1" ht="24.95" customHeight="1" x14ac:dyDescent="0.25">
      <c r="A36" s="258" t="s">
        <v>394</v>
      </c>
      <c r="B36" s="78" t="s">
        <v>15</v>
      </c>
      <c r="C36" s="322" t="s">
        <v>446</v>
      </c>
    </row>
    <row r="37" spans="1:3" s="258" customFormat="1" ht="24.95" customHeight="1" x14ac:dyDescent="0.25">
      <c r="B37" s="78"/>
      <c r="C37" s="269" t="s">
        <v>418</v>
      </c>
    </row>
    <row r="38" spans="1:3" s="258" customFormat="1" ht="24.95" customHeight="1" x14ac:dyDescent="0.25">
      <c r="A38" s="258" t="s">
        <v>395</v>
      </c>
      <c r="B38" s="78" t="s">
        <v>396</v>
      </c>
      <c r="C38" s="265" t="s">
        <v>397</v>
      </c>
    </row>
    <row r="39" spans="1:3" s="258" customFormat="1" ht="24.95" customHeight="1" x14ac:dyDescent="0.25">
      <c r="B39" s="78" t="s">
        <v>396</v>
      </c>
      <c r="C39" s="267" t="s">
        <v>398</v>
      </c>
    </row>
    <row r="40" spans="1:3" s="258" customFormat="1" ht="24.95" customHeight="1" x14ac:dyDescent="0.25">
      <c r="B40" s="78"/>
      <c r="C40" s="269" t="s">
        <v>418</v>
      </c>
    </row>
    <row r="41" spans="1:3" s="258" customFormat="1" ht="24.95" customHeight="1" x14ac:dyDescent="0.25">
      <c r="A41" s="258" t="s">
        <v>399</v>
      </c>
      <c r="B41" s="78" t="s">
        <v>400</v>
      </c>
      <c r="C41" s="265" t="s">
        <v>401</v>
      </c>
    </row>
    <row r="42" spans="1:3" s="258" customFormat="1" ht="24.95" customHeight="1" x14ac:dyDescent="0.25">
      <c r="B42" s="78"/>
      <c r="C42" s="271" t="s">
        <v>424</v>
      </c>
    </row>
    <row r="43" spans="1:3" s="258" customFormat="1" ht="24.95" customHeight="1" x14ac:dyDescent="0.25">
      <c r="A43" s="258" t="s">
        <v>402</v>
      </c>
      <c r="B43" s="78" t="s">
        <v>403</v>
      </c>
      <c r="C43" s="258" t="s">
        <v>404</v>
      </c>
    </row>
    <row r="44" spans="1:3" s="258" customFormat="1" ht="24.95" customHeight="1" x14ac:dyDescent="0.25">
      <c r="B44" s="78"/>
      <c r="C44" s="271" t="s">
        <v>443</v>
      </c>
    </row>
    <row r="45" spans="1:3" s="258" customFormat="1" ht="24.95" customHeight="1" x14ac:dyDescent="0.25">
      <c r="A45" s="258" t="s">
        <v>405</v>
      </c>
      <c r="B45" s="78" t="s">
        <v>406</v>
      </c>
      <c r="C45" s="265" t="s">
        <v>407</v>
      </c>
    </row>
    <row r="46" spans="1:3" s="258" customFormat="1" ht="24.95" customHeight="1" x14ac:dyDescent="0.25">
      <c r="A46" s="258" t="s">
        <v>408</v>
      </c>
      <c r="B46" s="78" t="s">
        <v>409</v>
      </c>
      <c r="C46" s="265" t="s">
        <v>410</v>
      </c>
    </row>
    <row r="47" spans="1:3" s="258" customFormat="1" ht="24.95" customHeight="1" x14ac:dyDescent="0.25">
      <c r="B47" s="78"/>
      <c r="C47" s="269" t="s">
        <v>418</v>
      </c>
    </row>
    <row r="48" spans="1:3" s="258" customFormat="1" ht="24.95" customHeight="1" x14ac:dyDescent="0.25">
      <c r="A48" s="258" t="s">
        <v>411</v>
      </c>
      <c r="B48" s="78" t="s">
        <v>412</v>
      </c>
      <c r="C48" s="265" t="s">
        <v>413</v>
      </c>
    </row>
    <row r="49" spans="1:23" x14ac:dyDescent="0.25">
      <c r="B49" s="46"/>
      <c r="C49" s="271" t="s">
        <v>442</v>
      </c>
      <c r="D49" s="258"/>
      <c r="E49" s="258"/>
      <c r="F49" s="258"/>
      <c r="G49" s="258"/>
      <c r="H49" s="258"/>
      <c r="I49" s="258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</row>
    <row r="50" spans="1:23" x14ac:dyDescent="0.25"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</row>
    <row r="51" spans="1:23" x14ac:dyDescent="0.25">
      <c r="A51">
        <v>1</v>
      </c>
      <c r="B51" s="46" t="s">
        <v>414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</row>
    <row r="52" spans="1:23" x14ac:dyDescent="0.25">
      <c r="B52" s="46" t="s">
        <v>415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</row>
    <row r="53" spans="1:23" x14ac:dyDescent="0.25">
      <c r="A53">
        <v>2</v>
      </c>
      <c r="B53" s="46" t="s">
        <v>416</v>
      </c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</row>
    <row r="54" spans="1:23" x14ac:dyDescent="0.25">
      <c r="A54">
        <v>3</v>
      </c>
      <c r="B54" t="s">
        <v>417</v>
      </c>
    </row>
    <row r="55" spans="1:23" x14ac:dyDescent="0.25">
      <c r="B55" s="46"/>
    </row>
  </sheetData>
  <mergeCells count="3">
    <mergeCell ref="C15:O15"/>
    <mergeCell ref="C16:O16"/>
    <mergeCell ref="B7:N7"/>
  </mergeCells>
  <hyperlinks>
    <hyperlink ref="C25" r:id="rId1" xr:uid="{F534656D-87E9-4C66-9F24-66C4013384EF}"/>
    <hyperlink ref="C10" r:id="rId2" xr:uid="{5960FCA9-AA9A-42FF-A9D5-B3E7A1C49482}"/>
    <hyperlink ref="C38" r:id="rId3" xr:uid="{27DFF2A1-475F-438E-ACF4-8DE365A4CF17}"/>
    <hyperlink ref="C45" r:id="rId4" xr:uid="{21CAA47D-C79B-41C7-8D8F-823DA6C3D0F3}"/>
    <hyperlink ref="C48" r:id="rId5" xr:uid="{CE566576-76F6-42D3-BE4D-B10944858BD2}"/>
    <hyperlink ref="C14" r:id="rId6" xr:uid="{68686273-DDB1-412F-AD0E-42EE65838768}"/>
    <hyperlink ref="C20" r:id="rId7" xr:uid="{B847BFC0-1039-46A1-9551-A1D038AD3DD7}"/>
    <hyperlink ref="C27" r:id="rId8" xr:uid="{1B3469A1-2D14-4534-8B40-7E20196DCDC5}"/>
    <hyperlink ref="C30" r:id="rId9" display="Ausführungserlass Sport zur Oberstufen- und Abiturverordnung (OAVO) vom 20. Juli 2009 in der jeweils geltenden Fassung und für den sportpraktischen Teil der Abiturprüfung im Fach Sport im Landesabitur 2022 und 2023 III.A.3-323.300.000-217 Erlass vom 18. Februar 2021" xr:uid="{7D665ACF-96F4-4DD3-8386-08156C52736B}"/>
    <hyperlink ref="C34" r:id="rId10" xr:uid="{DF1293EB-19CB-4D47-90F7-576B3078BBF3}"/>
    <hyperlink ref="C41" r:id="rId11" xr:uid="{45B91B53-2219-4AA7-B028-5386847DFD75}"/>
    <hyperlink ref="C46" r:id="rId12" xr:uid="{2981C425-0AAC-45C1-A756-F8F92801D397}"/>
    <hyperlink ref="C11" r:id="rId13" xr:uid="{CD6120F0-B5E1-4B98-83F6-507141371F50}"/>
    <hyperlink ref="C12" r:id="rId14" xr:uid="{16F1BCB4-EDE7-4FC3-82EC-0FE914BA6306}"/>
    <hyperlink ref="C15:O15" r:id="rId15" display="§§ 48-52 Schulordnung für die Gymnasien in Bayern (Gymnasialschulordnung – GSO)Vom 23. Januar 2007, zuletzt geändert vom 6. April 2023 " xr:uid="{1A2E9799-6116-4441-88B0-B9C6C2005264}"/>
    <hyperlink ref="C16:O16" r:id="rId16" display="Bekanntmachung des Bayerischen Staatsministeriums für Unterricht und Kultus über die Durchführung des Sportunterrichts in den Jahrgangsstufen 12 und 13 (neunjähriges Gymnasium) vom 1. August 2022 (BayMBl. Nr. 485). " xr:uid="{2E414CD7-E64E-4ED5-9C12-97EA00574628}"/>
    <hyperlink ref="C17" r:id="rId17" xr:uid="{B45182C2-58BB-4380-AA51-390710967207}"/>
    <hyperlink ref="C13" r:id="rId18" xr:uid="{9BF3A679-F0D9-48B9-8ABC-D341809411E4}"/>
    <hyperlink ref="C33" r:id="rId19" xr:uid="{880FC92E-DE33-45B1-8F0A-452C6120918B}"/>
    <hyperlink ref="C37" r:id="rId20" xr:uid="{4E121856-02E8-4EA8-92AC-D1F2C8387FFF}"/>
    <hyperlink ref="C23" r:id="rId21" xr:uid="{32F5B4D3-3442-44E0-A892-B52A4B179310}"/>
    <hyperlink ref="C26" r:id="rId22" xr:uid="{9AD53163-FC86-406A-AE70-E7D5C7522643}"/>
    <hyperlink ref="C47" r:id="rId23" xr:uid="{270DC778-E557-4B6D-8523-8662CB4781ED}"/>
    <hyperlink ref="C29" r:id="rId24" xr:uid="{4EC3273A-8236-491E-9300-33058203536E}"/>
    <hyperlink ref="C31" r:id="rId25" xr:uid="{C569A92D-E936-42A9-A531-05890A3DF1E3}"/>
    <hyperlink ref="C35" r:id="rId26" xr:uid="{3703A81F-EBB9-424B-A990-FEF814C0A8E5}"/>
    <hyperlink ref="C40" r:id="rId27" xr:uid="{22850EBC-36B4-4557-BC6C-F67FFC1984A8}"/>
    <hyperlink ref="B7" r:id="rId28" xr:uid="{A829A019-F21E-44AC-AEF1-7A4D00B8A059}"/>
    <hyperlink ref="C36" r:id="rId29" xr:uid="{10985CA3-9E45-466A-99B0-96CB7E6B4A77}"/>
  </hyperlinks>
  <pageMargins left="0.7" right="0.7" top="0.78740157499999996" bottom="0.78740157499999996" header="0.3" footer="0.3"/>
  <pageSetup paperSize="9" orientation="portrait" horizontalDpi="4294967293" r:id="rId30"/>
  <drawing r:id="rId3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5EE1C-4E09-4C0C-AB9A-E64FC0609BA1}">
  <dimension ref="A1:U101"/>
  <sheetViews>
    <sheetView topLeftCell="I1" zoomScaleNormal="100" workbookViewId="0">
      <selection activeCell="Q44" sqref="Q44:R44"/>
    </sheetView>
  </sheetViews>
  <sheetFormatPr baseColWidth="10" defaultRowHeight="15.75" x14ac:dyDescent="0.25"/>
  <cols>
    <col min="1" max="1" width="26.75" customWidth="1"/>
    <col min="10" max="10" width="29.125" customWidth="1"/>
    <col min="12" max="12" width="43" customWidth="1"/>
    <col min="13" max="13" width="2.5" style="110" customWidth="1"/>
    <col min="14" max="14" width="10.625" customWidth="1"/>
    <col min="15" max="15" width="44.375" customWidth="1"/>
    <col min="16" max="16" width="2.875" style="110" customWidth="1"/>
    <col min="17" max="17" width="11.625" customWidth="1"/>
    <col min="18" max="18" width="45.75" customWidth="1"/>
    <col min="19" max="19" width="2.5" style="110" customWidth="1"/>
    <col min="20" max="20" width="10.875" customWidth="1"/>
    <col min="21" max="21" width="44.25" customWidth="1"/>
  </cols>
  <sheetData>
    <row r="1" spans="1:21" s="104" customFormat="1" ht="25.5" x14ac:dyDescent="0.35">
      <c r="A1" s="104" t="s">
        <v>333</v>
      </c>
      <c r="M1" s="273"/>
      <c r="P1" s="273"/>
      <c r="S1" s="273"/>
    </row>
    <row r="3" spans="1:21" ht="16.5" thickBot="1" x14ac:dyDescent="0.3"/>
    <row r="4" spans="1:21" ht="22.5" customHeight="1" x14ac:dyDescent="0.35">
      <c r="A4" s="45" t="s">
        <v>66</v>
      </c>
      <c r="B4" s="50"/>
      <c r="C4" s="50"/>
      <c r="D4" s="50"/>
      <c r="E4" s="50"/>
      <c r="J4" s="45" t="s">
        <v>332</v>
      </c>
      <c r="K4" s="355" t="s">
        <v>334</v>
      </c>
      <c r="L4" s="356"/>
      <c r="M4" s="274"/>
      <c r="N4" s="355" t="s">
        <v>335</v>
      </c>
      <c r="O4" s="356"/>
      <c r="P4" s="274"/>
      <c r="Q4" s="355" t="s">
        <v>425</v>
      </c>
      <c r="R4" s="356"/>
      <c r="S4" s="274"/>
      <c r="T4" s="351" t="s">
        <v>336</v>
      </c>
      <c r="U4" s="352"/>
    </row>
    <row r="5" spans="1:21" ht="22.5" x14ac:dyDescent="0.3">
      <c r="B5" s="95" t="s">
        <v>14</v>
      </c>
      <c r="C5" s="95" t="s">
        <v>32</v>
      </c>
      <c r="D5" s="95" t="s">
        <v>68</v>
      </c>
      <c r="E5" s="95" t="s">
        <v>15</v>
      </c>
      <c r="F5" s="95" t="s">
        <v>69</v>
      </c>
      <c r="J5" s="45"/>
      <c r="K5" s="357"/>
      <c r="L5" s="358"/>
      <c r="M5" s="274"/>
      <c r="N5" s="357"/>
      <c r="O5" s="358"/>
      <c r="P5" s="274"/>
      <c r="Q5" s="357"/>
      <c r="R5" s="358"/>
      <c r="S5" s="274"/>
      <c r="T5" s="353"/>
      <c r="U5" s="354"/>
    </row>
    <row r="6" spans="1:21" ht="21.95" customHeight="1" x14ac:dyDescent="0.3">
      <c r="A6" s="294" t="s">
        <v>70</v>
      </c>
      <c r="B6" s="295">
        <f>SUM(B7:B14)</f>
        <v>9</v>
      </c>
      <c r="C6" s="295">
        <f>SUM(C7:C14)</f>
        <v>13</v>
      </c>
      <c r="D6" s="295">
        <f>SUM(D7:D14)</f>
        <v>2</v>
      </c>
      <c r="E6" s="295">
        <f>SUM(E7:E14)</f>
        <v>2</v>
      </c>
      <c r="F6" s="295">
        <f>SUM(F7:F14)</f>
        <v>26</v>
      </c>
      <c r="J6" s="45"/>
      <c r="K6" s="357"/>
      <c r="L6" s="358"/>
      <c r="M6" s="274"/>
      <c r="N6" s="357"/>
      <c r="O6" s="358"/>
      <c r="P6" s="274"/>
      <c r="Q6" s="357"/>
      <c r="R6" s="358"/>
      <c r="S6" s="274"/>
      <c r="T6" s="353"/>
      <c r="U6" s="354"/>
    </row>
    <row r="7" spans="1:21" ht="20.100000000000001" customHeight="1" x14ac:dyDescent="0.3">
      <c r="A7" s="23" t="s">
        <v>71</v>
      </c>
      <c r="B7" s="109">
        <v>2</v>
      </c>
      <c r="C7" s="109">
        <v>3</v>
      </c>
      <c r="D7" s="109">
        <v>1</v>
      </c>
      <c r="E7" s="109">
        <v>2</v>
      </c>
      <c r="F7" s="24">
        <f>SUM(B7:E7)</f>
        <v>8</v>
      </c>
      <c r="J7" s="45"/>
      <c r="K7" s="282" t="s">
        <v>426</v>
      </c>
      <c r="L7" s="283" t="s">
        <v>427</v>
      </c>
      <c r="M7" s="275"/>
      <c r="N7" s="282" t="s">
        <v>426</v>
      </c>
      <c r="O7" s="283" t="s">
        <v>427</v>
      </c>
      <c r="P7" s="275"/>
      <c r="Q7" s="282" t="s">
        <v>426</v>
      </c>
      <c r="R7" s="283" t="s">
        <v>427</v>
      </c>
      <c r="S7" s="275"/>
      <c r="T7" s="282" t="s">
        <v>426</v>
      </c>
      <c r="U7" s="283" t="s">
        <v>427</v>
      </c>
    </row>
    <row r="8" spans="1:21" x14ac:dyDescent="0.25">
      <c r="A8" s="23" t="s">
        <v>72</v>
      </c>
      <c r="B8" s="109">
        <v>4</v>
      </c>
      <c r="C8" s="109">
        <v>2</v>
      </c>
      <c r="D8" s="109"/>
      <c r="E8" s="109"/>
      <c r="F8" s="24">
        <f t="shared" ref="F8:F36" si="0">SUM(B8:E8)</f>
        <v>6</v>
      </c>
      <c r="J8" s="103" t="s">
        <v>315</v>
      </c>
      <c r="K8" s="276" t="s">
        <v>328</v>
      </c>
      <c r="L8" s="192" t="s">
        <v>322</v>
      </c>
      <c r="N8" s="279" t="s">
        <v>316</v>
      </c>
      <c r="O8" s="192" t="s">
        <v>317</v>
      </c>
      <c r="Q8" s="276" t="s">
        <v>430</v>
      </c>
      <c r="R8" s="192" t="s">
        <v>429</v>
      </c>
      <c r="T8" s="279"/>
      <c r="U8" s="192"/>
    </row>
    <row r="9" spans="1:21" x14ac:dyDescent="0.25">
      <c r="A9" s="23" t="s">
        <v>73</v>
      </c>
      <c r="B9" s="109">
        <v>2</v>
      </c>
      <c r="C9" s="109">
        <v>7</v>
      </c>
      <c r="D9" s="109">
        <v>1</v>
      </c>
      <c r="E9" s="109"/>
      <c r="F9" s="24">
        <f t="shared" si="0"/>
        <v>10</v>
      </c>
      <c r="J9" s="103" t="s">
        <v>1</v>
      </c>
      <c r="K9" s="276" t="s">
        <v>321</v>
      </c>
      <c r="L9" s="192" t="s">
        <v>323</v>
      </c>
      <c r="N9" s="279" t="s">
        <v>313</v>
      </c>
      <c r="O9" s="192" t="s">
        <v>314</v>
      </c>
      <c r="Q9" s="276">
        <v>1</v>
      </c>
      <c r="R9" s="192" t="s">
        <v>428</v>
      </c>
      <c r="T9" s="279"/>
      <c r="U9" s="192"/>
    </row>
    <row r="10" spans="1:21" x14ac:dyDescent="0.25">
      <c r="A10" s="23" t="s">
        <v>74</v>
      </c>
      <c r="B10" s="109"/>
      <c r="C10" s="105"/>
      <c r="D10" s="105"/>
      <c r="E10" s="105"/>
      <c r="F10" s="24">
        <f t="shared" si="0"/>
        <v>0</v>
      </c>
      <c r="J10" s="103" t="s">
        <v>3</v>
      </c>
      <c r="K10" s="276" t="s">
        <v>326</v>
      </c>
      <c r="L10" s="192" t="s">
        <v>327</v>
      </c>
      <c r="N10" s="279" t="s">
        <v>318</v>
      </c>
      <c r="O10" s="192" t="s">
        <v>319</v>
      </c>
      <c r="Q10" s="276"/>
      <c r="R10" s="192"/>
      <c r="T10" s="279">
        <v>3</v>
      </c>
      <c r="U10" s="192" t="s">
        <v>331</v>
      </c>
    </row>
    <row r="11" spans="1:21" x14ac:dyDescent="0.25">
      <c r="A11" s="23" t="s">
        <v>75</v>
      </c>
      <c r="B11" s="296"/>
      <c r="C11" s="296">
        <v>1</v>
      </c>
      <c r="D11" s="296"/>
      <c r="E11" s="297"/>
      <c r="F11" s="24">
        <f t="shared" si="0"/>
        <v>1</v>
      </c>
      <c r="J11" s="103" t="s">
        <v>5</v>
      </c>
      <c r="K11" s="276"/>
      <c r="L11" s="192"/>
      <c r="N11" s="279">
        <v>4</v>
      </c>
      <c r="O11" s="192" t="s">
        <v>320</v>
      </c>
      <c r="Q11" s="276" t="s">
        <v>431</v>
      </c>
      <c r="R11" s="192" t="s">
        <v>432</v>
      </c>
      <c r="T11" s="279">
        <v>1</v>
      </c>
      <c r="U11" s="192" t="s">
        <v>329</v>
      </c>
    </row>
    <row r="12" spans="1:21" x14ac:dyDescent="0.25">
      <c r="A12" s="23" t="s">
        <v>76</v>
      </c>
      <c r="B12" s="296"/>
      <c r="C12" s="296"/>
      <c r="D12" s="296"/>
      <c r="E12" s="297"/>
      <c r="F12" s="24">
        <f t="shared" si="0"/>
        <v>0</v>
      </c>
      <c r="J12" s="103" t="s">
        <v>4</v>
      </c>
      <c r="K12" s="277" t="s">
        <v>325</v>
      </c>
      <c r="L12" s="278" t="s">
        <v>324</v>
      </c>
      <c r="N12" s="280"/>
      <c r="O12" s="278"/>
      <c r="Q12" s="277"/>
      <c r="R12" s="278"/>
      <c r="T12" s="281">
        <v>2</v>
      </c>
      <c r="U12" s="278" t="s">
        <v>330</v>
      </c>
    </row>
    <row r="13" spans="1:21" x14ac:dyDescent="0.25">
      <c r="A13" s="23" t="s">
        <v>77</v>
      </c>
      <c r="B13" s="296"/>
      <c r="C13" s="296"/>
      <c r="D13" s="296"/>
      <c r="E13" s="296"/>
      <c r="F13" s="24">
        <f t="shared" si="0"/>
        <v>0</v>
      </c>
    </row>
    <row r="14" spans="1:21" x14ac:dyDescent="0.25">
      <c r="A14" s="23" t="s">
        <v>312</v>
      </c>
      <c r="B14" s="296">
        <v>1</v>
      </c>
      <c r="C14" s="296"/>
      <c r="D14" s="296"/>
      <c r="E14" s="296"/>
      <c r="F14" s="24">
        <f t="shared" si="0"/>
        <v>1</v>
      </c>
    </row>
    <row r="15" spans="1:21" ht="21.95" customHeight="1" x14ac:dyDescent="0.3">
      <c r="A15" s="291" t="s">
        <v>79</v>
      </c>
      <c r="B15" s="292">
        <f t="shared" ref="B15:D15" si="1">SUM(B16:B23)</f>
        <v>11</v>
      </c>
      <c r="C15" s="292">
        <f t="shared" si="1"/>
        <v>6</v>
      </c>
      <c r="D15" s="292">
        <f t="shared" si="1"/>
        <v>3</v>
      </c>
      <c r="E15" s="292">
        <f>SUM(E16:E23)</f>
        <v>1</v>
      </c>
      <c r="F15" s="293">
        <f t="shared" si="0"/>
        <v>21</v>
      </c>
    </row>
    <row r="16" spans="1:21" x14ac:dyDescent="0.25">
      <c r="A16" s="25" t="s">
        <v>80</v>
      </c>
      <c r="B16" s="43">
        <v>6</v>
      </c>
      <c r="C16" s="43">
        <v>3</v>
      </c>
      <c r="D16" s="43">
        <v>1</v>
      </c>
      <c r="E16" s="43">
        <v>1</v>
      </c>
      <c r="F16" s="26">
        <f t="shared" si="0"/>
        <v>11</v>
      </c>
    </row>
    <row r="17" spans="1:20" x14ac:dyDescent="0.25">
      <c r="A17" s="25" t="s">
        <v>81</v>
      </c>
      <c r="B17" s="43">
        <v>1</v>
      </c>
      <c r="C17" s="43">
        <v>1</v>
      </c>
      <c r="D17" s="43"/>
      <c r="E17" s="43"/>
      <c r="F17" s="26">
        <f t="shared" si="0"/>
        <v>2</v>
      </c>
    </row>
    <row r="18" spans="1:20" x14ac:dyDescent="0.25">
      <c r="A18" s="25" t="s">
        <v>82</v>
      </c>
      <c r="B18" s="43">
        <v>1</v>
      </c>
      <c r="C18" s="43">
        <v>1</v>
      </c>
      <c r="D18" s="43">
        <v>1</v>
      </c>
      <c r="E18" s="43"/>
      <c r="F18" s="26">
        <f t="shared" si="0"/>
        <v>3</v>
      </c>
    </row>
    <row r="19" spans="1:20" x14ac:dyDescent="0.25">
      <c r="A19" s="25" t="s">
        <v>83</v>
      </c>
      <c r="B19" s="43"/>
      <c r="C19" s="43">
        <v>1</v>
      </c>
      <c r="D19" s="43"/>
      <c r="E19" s="43"/>
      <c r="F19" s="26">
        <f t="shared" si="0"/>
        <v>1</v>
      </c>
    </row>
    <row r="20" spans="1:20" ht="18.75" x14ac:dyDescent="0.25">
      <c r="A20" s="25" t="s">
        <v>84</v>
      </c>
      <c r="B20" s="43">
        <v>2</v>
      </c>
      <c r="C20" s="43"/>
      <c r="D20" s="43"/>
      <c r="E20" s="43"/>
      <c r="F20" s="26">
        <f t="shared" si="0"/>
        <v>2</v>
      </c>
    </row>
    <row r="21" spans="1:20" x14ac:dyDescent="0.25">
      <c r="A21" s="25" t="s">
        <v>85</v>
      </c>
      <c r="B21" s="43">
        <v>1</v>
      </c>
      <c r="C21" s="43"/>
      <c r="D21" s="43"/>
      <c r="E21" s="43"/>
      <c r="F21" s="26">
        <f t="shared" si="0"/>
        <v>1</v>
      </c>
    </row>
    <row r="22" spans="1:20" x14ac:dyDescent="0.25">
      <c r="A22" s="25" t="s">
        <v>86</v>
      </c>
      <c r="B22" s="43"/>
      <c r="C22" s="43"/>
      <c r="D22" s="43">
        <v>1</v>
      </c>
      <c r="E22" s="43"/>
      <c r="F22" s="26">
        <f t="shared" si="0"/>
        <v>1</v>
      </c>
    </row>
    <row r="23" spans="1:20" x14ac:dyDescent="0.25">
      <c r="A23" s="25" t="s">
        <v>87</v>
      </c>
      <c r="B23" s="43"/>
      <c r="C23" s="43"/>
      <c r="D23" s="43"/>
      <c r="E23" s="43"/>
      <c r="F23" s="26">
        <f t="shared" si="0"/>
        <v>0</v>
      </c>
    </row>
    <row r="24" spans="1:20" x14ac:dyDescent="0.25">
      <c r="A24" s="25" t="s">
        <v>88</v>
      </c>
      <c r="B24" s="43">
        <v>3</v>
      </c>
      <c r="C24" s="43"/>
      <c r="D24" s="43"/>
      <c r="E24" s="43"/>
      <c r="F24" s="26">
        <f t="shared" si="0"/>
        <v>3</v>
      </c>
    </row>
    <row r="25" spans="1:20" x14ac:dyDescent="0.25">
      <c r="A25" s="25" t="s">
        <v>89</v>
      </c>
      <c r="B25" s="43"/>
      <c r="C25" s="43"/>
      <c r="D25" s="43"/>
      <c r="E25" s="43"/>
      <c r="F25" s="26">
        <f t="shared" si="0"/>
        <v>0</v>
      </c>
    </row>
    <row r="26" spans="1:20" x14ac:dyDescent="0.25">
      <c r="A26" s="25" t="s">
        <v>309</v>
      </c>
      <c r="B26" s="43"/>
      <c r="C26" s="43"/>
      <c r="D26" s="43"/>
      <c r="E26" s="43">
        <v>1</v>
      </c>
      <c r="F26" s="26">
        <f t="shared" si="0"/>
        <v>1</v>
      </c>
    </row>
    <row r="27" spans="1:20" x14ac:dyDescent="0.25">
      <c r="A27" s="25" t="s">
        <v>311</v>
      </c>
      <c r="B27" s="43">
        <v>2</v>
      </c>
      <c r="C27" s="43"/>
      <c r="D27" s="43"/>
      <c r="E27" s="43"/>
      <c r="F27" s="26">
        <f t="shared" si="0"/>
        <v>2</v>
      </c>
    </row>
    <row r="28" spans="1:20" x14ac:dyDescent="0.25">
      <c r="A28" s="25" t="s">
        <v>310</v>
      </c>
      <c r="B28" s="43">
        <v>1</v>
      </c>
      <c r="C28" s="43"/>
      <c r="D28" s="43"/>
      <c r="E28" s="43"/>
      <c r="F28" s="26">
        <f t="shared" si="0"/>
        <v>1</v>
      </c>
    </row>
    <row r="29" spans="1:20" ht="20.25" x14ac:dyDescent="0.3">
      <c r="A29" s="298" t="s">
        <v>90</v>
      </c>
      <c r="B29" s="299">
        <f>SUM(B30:B36)</f>
        <v>2</v>
      </c>
      <c r="C29" s="299">
        <f>SUM(C30:C36)</f>
        <v>0</v>
      </c>
      <c r="D29" s="299">
        <f>SUM(D30:D36)</f>
        <v>1</v>
      </c>
      <c r="E29" s="299">
        <f>SUM(E30:E36)</f>
        <v>2</v>
      </c>
      <c r="F29" s="300">
        <f t="shared" si="0"/>
        <v>5</v>
      </c>
    </row>
    <row r="30" spans="1:20" x14ac:dyDescent="0.25">
      <c r="A30" s="301" t="s">
        <v>91</v>
      </c>
      <c r="B30" s="302">
        <v>1</v>
      </c>
      <c r="C30" s="302"/>
      <c r="D30" s="302"/>
      <c r="E30" s="302">
        <v>1</v>
      </c>
      <c r="F30" s="101">
        <f t="shared" si="0"/>
        <v>2</v>
      </c>
      <c r="T30" t="s">
        <v>433</v>
      </c>
    </row>
    <row r="31" spans="1:20" x14ac:dyDescent="0.25">
      <c r="A31" s="301" t="s">
        <v>93</v>
      </c>
      <c r="B31" s="302">
        <v>1</v>
      </c>
      <c r="C31" s="302"/>
      <c r="D31" s="302"/>
      <c r="E31" s="302">
        <v>1</v>
      </c>
      <c r="F31" s="101">
        <f t="shared" si="0"/>
        <v>2</v>
      </c>
      <c r="T31" t="s">
        <v>434</v>
      </c>
    </row>
    <row r="32" spans="1:20" x14ac:dyDescent="0.25">
      <c r="A32" s="301" t="s">
        <v>95</v>
      </c>
      <c r="B32" s="302"/>
      <c r="C32" s="302"/>
      <c r="D32" s="302">
        <v>1</v>
      </c>
      <c r="E32" s="302"/>
      <c r="F32" s="101">
        <f t="shared" si="0"/>
        <v>1</v>
      </c>
      <c r="T32" t="s">
        <v>435</v>
      </c>
    </row>
    <row r="33" spans="1:20" x14ac:dyDescent="0.25">
      <c r="A33" s="301" t="s">
        <v>97</v>
      </c>
      <c r="B33" s="303"/>
      <c r="C33" s="303"/>
      <c r="D33" s="303"/>
      <c r="E33" s="302"/>
      <c r="F33" s="101">
        <f t="shared" si="0"/>
        <v>0</v>
      </c>
      <c r="T33" t="s">
        <v>436</v>
      </c>
    </row>
    <row r="34" spans="1:20" x14ac:dyDescent="0.25">
      <c r="A34" s="301" t="s">
        <v>98</v>
      </c>
      <c r="B34" s="303"/>
      <c r="C34" s="303"/>
      <c r="D34" s="303"/>
      <c r="E34" s="302"/>
      <c r="F34" s="101">
        <f t="shared" si="0"/>
        <v>0</v>
      </c>
    </row>
    <row r="35" spans="1:20" x14ac:dyDescent="0.25">
      <c r="A35" s="301" t="s">
        <v>99</v>
      </c>
      <c r="B35" s="302"/>
      <c r="C35" s="302"/>
      <c r="D35" s="302"/>
      <c r="E35" s="302"/>
      <c r="F35" s="101">
        <f t="shared" si="0"/>
        <v>0</v>
      </c>
    </row>
    <row r="36" spans="1:20" x14ac:dyDescent="0.25">
      <c r="A36" s="301" t="s">
        <v>100</v>
      </c>
      <c r="B36" s="302"/>
      <c r="C36" s="302"/>
      <c r="D36" s="302"/>
      <c r="E36" s="302"/>
      <c r="F36" s="101">
        <f t="shared" si="0"/>
        <v>0</v>
      </c>
    </row>
    <row r="37" spans="1:20" ht="20.25" x14ac:dyDescent="0.3">
      <c r="A37" s="304" t="s">
        <v>301</v>
      </c>
      <c r="B37" s="305">
        <f>SUM(B29,B15,B6)</f>
        <v>22</v>
      </c>
      <c r="C37" s="305">
        <f>SUM(C29,C15,C6)</f>
        <v>19</v>
      </c>
      <c r="D37" s="305">
        <f>SUM(D29,D15,D6)</f>
        <v>6</v>
      </c>
      <c r="E37" s="305">
        <f>SUM(E29,E15,E6)</f>
        <v>5</v>
      </c>
      <c r="F37" s="306">
        <f>SUM(F29,F15,F6)</f>
        <v>52</v>
      </c>
    </row>
    <row r="42" spans="1:20" ht="18.75" x14ac:dyDescent="0.3">
      <c r="B42" s="21" t="s">
        <v>337</v>
      </c>
    </row>
    <row r="43" spans="1:20" x14ac:dyDescent="0.25">
      <c r="B43" s="16"/>
      <c r="C43" s="19" t="s">
        <v>14</v>
      </c>
      <c r="D43" s="22" t="s">
        <v>338</v>
      </c>
      <c r="E43" s="19" t="s">
        <v>339</v>
      </c>
      <c r="F43" s="19" t="s">
        <v>340</v>
      </c>
      <c r="G43" s="19" t="s">
        <v>440</v>
      </c>
    </row>
    <row r="44" spans="1:20" x14ac:dyDescent="0.25">
      <c r="B44" s="23" t="s">
        <v>347</v>
      </c>
      <c r="C44" s="24">
        <v>9</v>
      </c>
      <c r="D44" s="24">
        <v>13</v>
      </c>
      <c r="E44" s="24">
        <v>2</v>
      </c>
      <c r="F44" s="24">
        <v>2</v>
      </c>
      <c r="G44" s="24">
        <v>26</v>
      </c>
      <c r="Q44" t="s">
        <v>438</v>
      </c>
      <c r="R44" s="272" t="s">
        <v>437</v>
      </c>
    </row>
    <row r="45" spans="1:20" x14ac:dyDescent="0.25">
      <c r="B45" s="25" t="s">
        <v>348</v>
      </c>
      <c r="C45" s="26">
        <v>11</v>
      </c>
      <c r="D45" s="26">
        <v>6</v>
      </c>
      <c r="E45" s="26">
        <v>3</v>
      </c>
      <c r="F45" s="26">
        <v>1</v>
      </c>
      <c r="G45" s="26">
        <v>21</v>
      </c>
    </row>
    <row r="46" spans="1:20" x14ac:dyDescent="0.25">
      <c r="B46" s="27" t="s">
        <v>349</v>
      </c>
      <c r="C46" s="101">
        <v>2</v>
      </c>
      <c r="D46" s="101">
        <v>0</v>
      </c>
      <c r="E46" s="101">
        <v>1</v>
      </c>
      <c r="F46" s="101">
        <v>2</v>
      </c>
      <c r="G46" s="101">
        <v>5</v>
      </c>
    </row>
    <row r="47" spans="1:20" x14ac:dyDescent="0.25">
      <c r="B47" s="28" t="s">
        <v>65</v>
      </c>
      <c r="C47" s="19" t="s">
        <v>341</v>
      </c>
      <c r="D47" s="19" t="s">
        <v>342</v>
      </c>
      <c r="E47" s="19" t="s">
        <v>343</v>
      </c>
      <c r="F47" s="19" t="s">
        <v>344</v>
      </c>
      <c r="G47" s="19">
        <v>52</v>
      </c>
    </row>
    <row r="48" spans="1:20" x14ac:dyDescent="0.25">
      <c r="B48" s="13"/>
      <c r="C48" s="8"/>
      <c r="D48" s="8"/>
      <c r="E48" s="8"/>
      <c r="F48" s="8"/>
      <c r="G48" s="8"/>
    </row>
    <row r="49" spans="2:14" x14ac:dyDescent="0.25">
      <c r="G49" s="29"/>
    </row>
    <row r="50" spans="2:14" ht="23.25" x14ac:dyDescent="0.35">
      <c r="C50" s="17" t="s">
        <v>300</v>
      </c>
      <c r="D50" s="17" t="s">
        <v>32</v>
      </c>
      <c r="E50" s="17" t="s">
        <v>68</v>
      </c>
      <c r="F50" s="17" t="s">
        <v>15</v>
      </c>
      <c r="G50" s="284" t="s">
        <v>439</v>
      </c>
    </row>
    <row r="51" spans="2:14" x14ac:dyDescent="0.25">
      <c r="B51" s="285" t="s">
        <v>345</v>
      </c>
      <c r="C51" s="286">
        <v>0.41</v>
      </c>
      <c r="D51" s="286">
        <v>0.68</v>
      </c>
      <c r="E51" s="286">
        <v>0.33</v>
      </c>
      <c r="F51" s="286">
        <v>0.4</v>
      </c>
      <c r="G51" s="24">
        <v>50</v>
      </c>
    </row>
    <row r="52" spans="2:14" x14ac:dyDescent="0.25">
      <c r="B52" s="289" t="s">
        <v>346</v>
      </c>
      <c r="C52" s="290">
        <v>0.5</v>
      </c>
      <c r="D52" s="290">
        <v>0.32</v>
      </c>
      <c r="E52" s="290">
        <v>0.5</v>
      </c>
      <c r="F52" s="290">
        <v>0.2</v>
      </c>
      <c r="G52" s="26">
        <v>40.384615384615387</v>
      </c>
    </row>
    <row r="53" spans="2:14" x14ac:dyDescent="0.25">
      <c r="B53" s="287" t="s">
        <v>352</v>
      </c>
      <c r="C53" s="288">
        <v>0.09</v>
      </c>
      <c r="D53" s="288">
        <v>0</v>
      </c>
      <c r="E53" s="288">
        <v>0.17</v>
      </c>
      <c r="F53" s="288">
        <v>0.4</v>
      </c>
      <c r="G53" s="101">
        <v>9.6153846153846168</v>
      </c>
    </row>
    <row r="54" spans="2:14" x14ac:dyDescent="0.25">
      <c r="B54" s="28" t="s">
        <v>65</v>
      </c>
      <c r="C54" s="19" t="s">
        <v>341</v>
      </c>
      <c r="D54" s="19" t="s">
        <v>342</v>
      </c>
      <c r="E54" s="19" t="s">
        <v>343</v>
      </c>
      <c r="F54" s="19" t="s">
        <v>344</v>
      </c>
      <c r="G54" s="20">
        <v>100</v>
      </c>
    </row>
    <row r="59" spans="2:14" x14ac:dyDescent="0.25">
      <c r="N59" t="s">
        <v>433</v>
      </c>
    </row>
    <row r="60" spans="2:14" x14ac:dyDescent="0.25">
      <c r="N60" t="s">
        <v>434</v>
      </c>
    </row>
    <row r="61" spans="2:14" x14ac:dyDescent="0.25">
      <c r="N61" t="s">
        <v>435</v>
      </c>
    </row>
    <row r="62" spans="2:14" x14ac:dyDescent="0.25">
      <c r="N62" t="s">
        <v>436</v>
      </c>
    </row>
    <row r="98" spans="11:11" x14ac:dyDescent="0.25">
      <c r="K98" t="s">
        <v>433</v>
      </c>
    </row>
    <row r="99" spans="11:11" x14ac:dyDescent="0.25">
      <c r="K99" t="s">
        <v>434</v>
      </c>
    </row>
    <row r="100" spans="11:11" x14ac:dyDescent="0.25">
      <c r="K100" t="s">
        <v>435</v>
      </c>
    </row>
    <row r="101" spans="11:11" x14ac:dyDescent="0.25">
      <c r="K101" t="s">
        <v>436</v>
      </c>
    </row>
  </sheetData>
  <mergeCells count="4">
    <mergeCell ref="T4:U6"/>
    <mergeCell ref="K4:L6"/>
    <mergeCell ref="N4:O6"/>
    <mergeCell ref="Q4:R6"/>
  </mergeCells>
  <hyperlinks>
    <hyperlink ref="R44" r:id="rId1" xr:uid="{4BC708C8-3D39-48CE-B382-E93662A78A71}"/>
  </hyperlinks>
  <pageMargins left="0.7" right="0.7" top="0.78740157499999996" bottom="0.78740157499999996" header="0.3" footer="0.3"/>
  <ignoredErrors>
    <ignoredError sqref="Q11" numberStoredAsText="1"/>
    <ignoredError sqref="B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0277F-6173-4B2E-ADCD-D1C65526920A}">
  <dimension ref="A2:K13"/>
  <sheetViews>
    <sheetView tabSelected="1" workbookViewId="0">
      <selection activeCell="P27" sqref="P27"/>
    </sheetView>
  </sheetViews>
  <sheetFormatPr baseColWidth="10" defaultRowHeight="15.75" x14ac:dyDescent="0.25"/>
  <cols>
    <col min="1" max="1" width="14.75" customWidth="1"/>
    <col min="2" max="3" width="13.625" customWidth="1"/>
    <col min="4" max="4" width="20.125" customWidth="1"/>
  </cols>
  <sheetData>
    <row r="2" spans="1:11" s="45" customFormat="1" ht="22.5" x14ac:dyDescent="0.3">
      <c r="A2" s="45" t="s">
        <v>114</v>
      </c>
    </row>
    <row r="4" spans="1:11" s="319" customFormat="1" ht="21" x14ac:dyDescent="0.35">
      <c r="A4" s="319" t="s">
        <v>445</v>
      </c>
    </row>
    <row r="5" spans="1:11" s="99" customFormat="1" x14ac:dyDescent="0.25"/>
    <row r="7" spans="1:11" ht="25.5" x14ac:dyDescent="0.35">
      <c r="A7" s="104" t="s">
        <v>304</v>
      </c>
      <c r="B7" s="104"/>
      <c r="C7" s="104"/>
    </row>
    <row r="9" spans="1:11" ht="21" x14ac:dyDescent="0.35">
      <c r="A9" s="100" t="s">
        <v>117</v>
      </c>
      <c r="B9" s="100" t="s">
        <v>118</v>
      </c>
      <c r="C9" s="100" t="s">
        <v>119</v>
      </c>
      <c r="D9" s="326" t="s">
        <v>444</v>
      </c>
      <c r="E9" s="327"/>
      <c r="F9" s="327"/>
      <c r="G9" s="327"/>
      <c r="H9" s="328"/>
    </row>
    <row r="10" spans="1:11" ht="30" customHeight="1" x14ac:dyDescent="0.25">
      <c r="A10" s="318" t="s">
        <v>14</v>
      </c>
      <c r="B10" s="318" t="s">
        <v>115</v>
      </c>
      <c r="C10" s="318">
        <v>26</v>
      </c>
      <c r="D10" s="359" t="s">
        <v>447</v>
      </c>
      <c r="E10" s="360"/>
      <c r="F10" s="360"/>
      <c r="G10" s="360"/>
      <c r="H10" s="360"/>
      <c r="I10" s="317"/>
      <c r="J10" s="317"/>
      <c r="K10" s="317"/>
    </row>
    <row r="11" spans="1:11" ht="30" customHeight="1" x14ac:dyDescent="0.25">
      <c r="A11" s="318" t="s">
        <v>32</v>
      </c>
      <c r="B11" s="318" t="s">
        <v>115</v>
      </c>
      <c r="C11" s="318">
        <v>30</v>
      </c>
      <c r="D11" s="359" t="s">
        <v>447</v>
      </c>
      <c r="E11" s="360"/>
      <c r="F11" s="360"/>
      <c r="G11" s="360"/>
      <c r="H11" s="360"/>
      <c r="I11" s="317"/>
      <c r="J11" s="317"/>
      <c r="K11" s="317"/>
    </row>
    <row r="12" spans="1:11" ht="30" customHeight="1" x14ac:dyDescent="0.25">
      <c r="A12" s="318" t="s">
        <v>68</v>
      </c>
      <c r="B12" s="318" t="s">
        <v>116</v>
      </c>
      <c r="C12" s="318">
        <v>8</v>
      </c>
      <c r="D12" s="361" t="s">
        <v>448</v>
      </c>
      <c r="E12" s="361"/>
      <c r="F12" s="361"/>
      <c r="G12" s="361"/>
      <c r="H12" s="361"/>
    </row>
    <row r="13" spans="1:11" ht="30" customHeight="1" x14ac:dyDescent="0.25">
      <c r="A13" s="318" t="s">
        <v>15</v>
      </c>
      <c r="B13" s="318" t="s">
        <v>115</v>
      </c>
      <c r="C13" s="318">
        <v>26</v>
      </c>
      <c r="D13" s="359" t="s">
        <v>447</v>
      </c>
      <c r="E13" s="360"/>
      <c r="F13" s="360"/>
      <c r="G13" s="360"/>
      <c r="H13" s="360"/>
      <c r="I13" s="317"/>
      <c r="J13" s="317"/>
      <c r="K13" s="317"/>
    </row>
  </sheetData>
  <mergeCells count="5">
    <mergeCell ref="D12:H12"/>
    <mergeCell ref="D9:H9"/>
    <mergeCell ref="D10:H10"/>
    <mergeCell ref="D11:H11"/>
    <mergeCell ref="D13:H13"/>
  </mergeCells>
  <hyperlinks>
    <hyperlink ref="D13:K13" r:id="rId1" display="STARKdigital  -Sport- Allgemeinbildendes Gymnasium" xr:uid="{A164ECCD-B687-44C8-8A95-3C8C04B94754}"/>
    <hyperlink ref="D12" r:id="rId2" display="https://za-aufgaben.nibis.de" xr:uid="{6CDE8DC5-3E43-4FBB-9054-F66AB440C15C}"/>
  </hyperlinks>
  <pageMargins left="0.7" right="0.7" top="0.78740157499999996" bottom="0.78740157499999996" header="0.3" footer="0.3"/>
  <pageSetup paperSize="9" orientation="portrait" horizontalDpi="0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FC689-42A1-4A70-83BB-F44714350FAE}">
  <dimension ref="A1:AC66"/>
  <sheetViews>
    <sheetView zoomScaleNormal="100" workbookViewId="0">
      <selection activeCell="B37" sqref="B37"/>
    </sheetView>
  </sheetViews>
  <sheetFormatPr baseColWidth="10" defaultRowHeight="15.75" x14ac:dyDescent="0.25"/>
  <cols>
    <col min="1" max="1" width="17.625" customWidth="1"/>
    <col min="2" max="3" width="4.625" style="8" customWidth="1"/>
    <col min="4" max="4" width="4.375" style="8" customWidth="1"/>
    <col min="5" max="5" width="18.375" customWidth="1"/>
    <col min="6" max="6" width="5.375" style="8" customWidth="1"/>
    <col min="7" max="7" width="3.625" style="8" customWidth="1"/>
    <col min="8" max="8" width="2.5" style="8" customWidth="1"/>
    <col min="9" max="9" width="32.375" customWidth="1"/>
    <col min="10" max="10" width="6.875" style="8" customWidth="1"/>
    <col min="11" max="11" width="4.25" style="8" customWidth="1"/>
    <col min="12" max="12" width="2.625" style="8" customWidth="1"/>
    <col min="13" max="13" width="25" customWidth="1"/>
    <col min="14" max="14" width="4.875" style="8" customWidth="1"/>
    <col min="15" max="15" width="3.875" style="8" customWidth="1"/>
    <col min="16" max="16" width="3.25" style="8" customWidth="1"/>
    <col min="17" max="17" width="19.625" customWidth="1"/>
    <col min="18" max="18" width="5.125" customWidth="1"/>
    <col min="19" max="19" width="4.5" customWidth="1"/>
    <col min="20" max="20" width="2.875" customWidth="1"/>
    <col min="21" max="21" width="19" customWidth="1"/>
    <col min="22" max="22" width="5.375" customWidth="1"/>
    <col min="23" max="23" width="3.875" customWidth="1"/>
    <col min="25" max="25" width="23.375" customWidth="1"/>
    <col min="29" max="29" width="5.125" customWidth="1"/>
  </cols>
  <sheetData>
    <row r="1" spans="1:23" ht="20.25" x14ac:dyDescent="0.3">
      <c r="A1" s="1" t="s">
        <v>0</v>
      </c>
      <c r="B1" s="2"/>
      <c r="C1" s="2"/>
      <c r="D1" s="3"/>
      <c r="E1" s="1" t="s">
        <v>1</v>
      </c>
      <c r="F1" s="2"/>
      <c r="G1" s="2"/>
      <c r="H1" s="3"/>
      <c r="I1" s="1" t="s">
        <v>2</v>
      </c>
      <c r="J1" s="4"/>
      <c r="K1" s="4"/>
      <c r="L1" s="5"/>
      <c r="M1" s="1" t="s">
        <v>3</v>
      </c>
      <c r="N1" s="2"/>
      <c r="O1" s="2"/>
      <c r="P1" s="3"/>
      <c r="Q1" s="1" t="s">
        <v>4</v>
      </c>
      <c r="R1" s="6"/>
      <c r="S1" s="6"/>
      <c r="T1" s="7"/>
      <c r="U1" s="1" t="s">
        <v>5</v>
      </c>
      <c r="V1" s="6"/>
      <c r="W1" s="6"/>
    </row>
    <row r="2" spans="1:23" ht="20.25" x14ac:dyDescent="0.3">
      <c r="D2" s="9"/>
      <c r="H2" s="9"/>
      <c r="I2" s="1"/>
      <c r="J2" s="4"/>
      <c r="K2" s="4"/>
      <c r="L2" s="5"/>
      <c r="M2" s="10"/>
      <c r="P2" s="9"/>
      <c r="Q2" s="1"/>
      <c r="T2" s="11"/>
      <c r="U2" s="1"/>
    </row>
    <row r="3" spans="1:23" ht="20.25" x14ac:dyDescent="0.3">
      <c r="A3" s="12" t="s">
        <v>6</v>
      </c>
      <c r="D3" s="9"/>
      <c r="E3" s="12" t="s">
        <v>6</v>
      </c>
      <c r="H3" s="9"/>
      <c r="I3" s="1" t="s">
        <v>6</v>
      </c>
      <c r="L3" s="9"/>
      <c r="M3" s="1" t="s">
        <v>6</v>
      </c>
      <c r="P3" s="9"/>
      <c r="Q3" s="1" t="s">
        <v>6</v>
      </c>
      <c r="T3" s="11"/>
      <c r="U3" s="1" t="s">
        <v>6</v>
      </c>
    </row>
    <row r="4" spans="1:23" x14ac:dyDescent="0.25">
      <c r="A4" s="6" t="s">
        <v>7</v>
      </c>
      <c r="D4" s="9"/>
      <c r="E4" s="6" t="s">
        <v>8</v>
      </c>
      <c r="H4" s="9"/>
      <c r="I4" s="6" t="s">
        <v>9</v>
      </c>
      <c r="L4" s="9"/>
      <c r="M4" s="6" t="s">
        <v>10</v>
      </c>
      <c r="P4" s="9"/>
      <c r="Q4" s="6" t="s">
        <v>11</v>
      </c>
      <c r="T4" s="11"/>
      <c r="U4" s="6" t="s">
        <v>12</v>
      </c>
    </row>
    <row r="5" spans="1:23" x14ac:dyDescent="0.25">
      <c r="A5" s="13" t="s">
        <v>13</v>
      </c>
      <c r="B5" s="8">
        <v>10</v>
      </c>
      <c r="D5" s="9"/>
      <c r="E5" s="13" t="s">
        <v>13</v>
      </c>
      <c r="F5" s="8">
        <v>9</v>
      </c>
      <c r="H5" s="9"/>
      <c r="I5" s="13" t="s">
        <v>13</v>
      </c>
      <c r="J5" s="8">
        <v>8</v>
      </c>
      <c r="L5" s="9"/>
      <c r="M5" s="13" t="s">
        <v>13</v>
      </c>
      <c r="N5" s="8">
        <v>2</v>
      </c>
      <c r="P5" s="9"/>
      <c r="Q5" s="13" t="s">
        <v>13</v>
      </c>
      <c r="R5" s="8">
        <v>1</v>
      </c>
      <c r="S5" s="8"/>
      <c r="T5" s="9"/>
      <c r="U5" s="13" t="s">
        <v>13</v>
      </c>
      <c r="V5" s="8">
        <v>6</v>
      </c>
      <c r="W5" s="8"/>
    </row>
    <row r="6" spans="1:23" x14ac:dyDescent="0.25">
      <c r="A6" s="13" t="s">
        <v>14</v>
      </c>
      <c r="B6" s="8">
        <v>11</v>
      </c>
      <c r="D6" s="9"/>
      <c r="E6" s="13" t="s">
        <v>14</v>
      </c>
      <c r="F6" s="8">
        <v>10</v>
      </c>
      <c r="H6" s="9"/>
      <c r="I6" s="13" t="s">
        <v>14</v>
      </c>
      <c r="J6" s="8">
        <v>13</v>
      </c>
      <c r="L6" s="9"/>
      <c r="M6" s="13" t="s">
        <v>14</v>
      </c>
      <c r="N6" s="8">
        <v>0</v>
      </c>
      <c r="P6" s="9"/>
      <c r="Q6" s="13" t="s">
        <v>14</v>
      </c>
      <c r="R6" s="8">
        <v>1</v>
      </c>
      <c r="S6" s="8"/>
      <c r="T6" s="9"/>
      <c r="U6" s="13" t="s">
        <v>14</v>
      </c>
      <c r="V6" s="8">
        <v>0</v>
      </c>
      <c r="W6" s="8"/>
    </row>
    <row r="7" spans="1:23" x14ac:dyDescent="0.25">
      <c r="A7" s="13" t="s">
        <v>15</v>
      </c>
      <c r="B7" s="8">
        <v>4</v>
      </c>
      <c r="C7" s="8">
        <v>25</v>
      </c>
      <c r="D7" s="9"/>
      <c r="E7" s="13" t="s">
        <v>15</v>
      </c>
      <c r="F7" s="8">
        <v>5</v>
      </c>
      <c r="G7" s="8">
        <v>24</v>
      </c>
      <c r="H7" s="9"/>
      <c r="I7" s="13" t="s">
        <v>15</v>
      </c>
      <c r="J7" s="8">
        <v>11</v>
      </c>
      <c r="K7" s="8">
        <v>32</v>
      </c>
      <c r="L7" s="9"/>
      <c r="M7" s="13" t="s">
        <v>15</v>
      </c>
      <c r="N7" s="8">
        <v>4</v>
      </c>
      <c r="O7" s="8">
        <v>6</v>
      </c>
      <c r="P7" s="9"/>
      <c r="Q7" s="13" t="s">
        <v>15</v>
      </c>
      <c r="R7" s="8">
        <v>1</v>
      </c>
      <c r="S7" s="8">
        <v>3</v>
      </c>
      <c r="T7" s="9"/>
      <c r="U7" s="13" t="s">
        <v>15</v>
      </c>
      <c r="V7" s="8">
        <v>2</v>
      </c>
      <c r="W7" s="8">
        <v>8</v>
      </c>
    </row>
    <row r="8" spans="1:23" x14ac:dyDescent="0.25">
      <c r="A8" s="6" t="s">
        <v>16</v>
      </c>
      <c r="D8" s="9"/>
      <c r="E8" s="6" t="s">
        <v>17</v>
      </c>
      <c r="H8" s="9"/>
      <c r="I8" s="6" t="s">
        <v>18</v>
      </c>
      <c r="L8" s="9"/>
      <c r="M8" s="6" t="s">
        <v>19</v>
      </c>
      <c r="P8" s="9"/>
      <c r="Q8" s="6" t="s">
        <v>20</v>
      </c>
      <c r="R8" s="8">
        <v>0</v>
      </c>
      <c r="S8" s="8"/>
      <c r="T8" s="9"/>
      <c r="U8" s="6" t="s">
        <v>21</v>
      </c>
      <c r="V8" s="8">
        <v>0</v>
      </c>
      <c r="W8" s="8"/>
    </row>
    <row r="9" spans="1:23" x14ac:dyDescent="0.25">
      <c r="A9" s="13" t="s">
        <v>13</v>
      </c>
      <c r="B9" s="8">
        <v>3</v>
      </c>
      <c r="D9" s="9"/>
      <c r="E9" s="13" t="s">
        <v>13</v>
      </c>
      <c r="F9" s="8">
        <v>8</v>
      </c>
      <c r="H9" s="9"/>
      <c r="I9" s="13" t="s">
        <v>13</v>
      </c>
      <c r="J9" s="8">
        <v>5</v>
      </c>
      <c r="L9" s="9"/>
      <c r="M9" s="13" t="s">
        <v>13</v>
      </c>
      <c r="N9" s="8">
        <v>5</v>
      </c>
      <c r="P9" s="9"/>
      <c r="Q9" s="13" t="s">
        <v>13</v>
      </c>
      <c r="R9" s="8">
        <v>0</v>
      </c>
      <c r="S9" s="8"/>
      <c r="T9" s="9"/>
      <c r="U9" s="13" t="s">
        <v>13</v>
      </c>
      <c r="V9" s="8">
        <v>2</v>
      </c>
      <c r="W9" s="8"/>
    </row>
    <row r="10" spans="1:23" x14ac:dyDescent="0.25">
      <c r="A10" s="13" t="s">
        <v>14</v>
      </c>
      <c r="B10" s="8">
        <v>0</v>
      </c>
      <c r="D10" s="9"/>
      <c r="E10" s="13" t="s">
        <v>14</v>
      </c>
      <c r="F10" s="8">
        <v>14</v>
      </c>
      <c r="H10" s="9"/>
      <c r="I10" s="13" t="s">
        <v>14</v>
      </c>
      <c r="J10" s="8">
        <v>5</v>
      </c>
      <c r="L10" s="9"/>
      <c r="M10" s="13" t="s">
        <v>14</v>
      </c>
      <c r="N10" s="8">
        <v>3</v>
      </c>
      <c r="P10" s="9"/>
      <c r="Q10" s="13" t="s">
        <v>14</v>
      </c>
      <c r="R10" s="8">
        <v>1</v>
      </c>
      <c r="S10" s="8"/>
      <c r="T10" s="9"/>
      <c r="U10" s="13" t="s">
        <v>14</v>
      </c>
      <c r="V10" s="8">
        <v>0</v>
      </c>
      <c r="W10" s="8"/>
    </row>
    <row r="11" spans="1:23" x14ac:dyDescent="0.25">
      <c r="A11" s="13" t="s">
        <v>15</v>
      </c>
      <c r="B11" s="8">
        <v>2</v>
      </c>
      <c r="C11" s="8">
        <v>5</v>
      </c>
      <c r="D11" s="9"/>
      <c r="E11" s="13" t="s">
        <v>15</v>
      </c>
      <c r="F11" s="8">
        <v>4</v>
      </c>
      <c r="G11" s="8">
        <v>26</v>
      </c>
      <c r="H11" s="9"/>
      <c r="I11" s="13" t="s">
        <v>15</v>
      </c>
      <c r="J11" s="8">
        <v>3</v>
      </c>
      <c r="K11" s="8">
        <v>13</v>
      </c>
      <c r="L11" s="9"/>
      <c r="M11" s="13" t="s">
        <v>15</v>
      </c>
      <c r="N11" s="8">
        <v>4</v>
      </c>
      <c r="O11" s="8">
        <v>12</v>
      </c>
      <c r="P11" s="9"/>
      <c r="Q11" s="13" t="s">
        <v>15</v>
      </c>
      <c r="R11" s="8">
        <v>5</v>
      </c>
      <c r="S11" s="8">
        <v>6</v>
      </c>
      <c r="T11" s="9"/>
      <c r="U11" s="13" t="s">
        <v>15</v>
      </c>
      <c r="V11" s="8">
        <v>0</v>
      </c>
      <c r="W11" s="8">
        <v>2</v>
      </c>
    </row>
    <row r="12" spans="1:23" x14ac:dyDescent="0.25">
      <c r="A12" s="14" t="s">
        <v>22</v>
      </c>
      <c r="D12" s="9"/>
      <c r="E12" s="14" t="s">
        <v>23</v>
      </c>
      <c r="H12" s="9"/>
      <c r="I12" s="14" t="s">
        <v>24</v>
      </c>
      <c r="L12" s="9"/>
      <c r="M12" s="14" t="s">
        <v>25</v>
      </c>
      <c r="P12" s="9"/>
      <c r="Q12" s="14" t="s">
        <v>26</v>
      </c>
      <c r="R12" s="8">
        <v>0</v>
      </c>
      <c r="S12" s="8"/>
      <c r="T12" s="9"/>
      <c r="U12" s="14" t="s">
        <v>27</v>
      </c>
      <c r="V12" s="8">
        <v>0</v>
      </c>
      <c r="W12" s="8"/>
    </row>
    <row r="13" spans="1:23" x14ac:dyDescent="0.25">
      <c r="A13" s="13" t="s">
        <v>13</v>
      </c>
      <c r="B13" s="8">
        <v>4</v>
      </c>
      <c r="D13" s="9"/>
      <c r="E13" s="13" t="s">
        <v>13</v>
      </c>
      <c r="F13" s="8">
        <v>2</v>
      </c>
      <c r="H13" s="9"/>
      <c r="I13" s="13" t="s">
        <v>13</v>
      </c>
      <c r="J13" s="8">
        <v>4</v>
      </c>
      <c r="L13" s="9"/>
      <c r="M13" s="13" t="s">
        <v>13</v>
      </c>
      <c r="N13" s="8">
        <v>5</v>
      </c>
      <c r="P13" s="9"/>
      <c r="Q13" s="13" t="s">
        <v>13</v>
      </c>
      <c r="R13" s="8">
        <v>1</v>
      </c>
      <c r="S13" s="8"/>
      <c r="T13" s="9"/>
      <c r="U13" s="13" t="s">
        <v>13</v>
      </c>
      <c r="V13" s="8">
        <v>3</v>
      </c>
      <c r="W13" s="8"/>
    </row>
    <row r="14" spans="1:23" x14ac:dyDescent="0.25">
      <c r="A14" s="13" t="s">
        <v>14</v>
      </c>
      <c r="B14" s="8">
        <v>5</v>
      </c>
      <c r="D14" s="9"/>
      <c r="E14" s="13" t="s">
        <v>14</v>
      </c>
      <c r="F14" s="8">
        <v>1</v>
      </c>
      <c r="H14" s="9"/>
      <c r="I14" s="13" t="s">
        <v>14</v>
      </c>
      <c r="J14" s="8">
        <v>7</v>
      </c>
      <c r="L14" s="9"/>
      <c r="M14" s="13" t="s">
        <v>14</v>
      </c>
      <c r="N14" s="8">
        <v>1</v>
      </c>
      <c r="P14" s="9"/>
      <c r="Q14" s="13" t="s">
        <v>14</v>
      </c>
      <c r="R14" s="8">
        <v>0</v>
      </c>
      <c r="S14" s="8"/>
      <c r="T14" s="9"/>
      <c r="U14" s="13" t="s">
        <v>14</v>
      </c>
      <c r="V14" s="8">
        <v>0</v>
      </c>
      <c r="W14" s="8"/>
    </row>
    <row r="15" spans="1:23" x14ac:dyDescent="0.25">
      <c r="A15" s="13" t="s">
        <v>15</v>
      </c>
      <c r="B15" s="8">
        <v>2</v>
      </c>
      <c r="C15" s="8">
        <v>11</v>
      </c>
      <c r="D15" s="9"/>
      <c r="E15" s="13" t="s">
        <v>15</v>
      </c>
      <c r="F15" s="8">
        <v>4</v>
      </c>
      <c r="G15" s="8">
        <v>7</v>
      </c>
      <c r="H15" s="9"/>
      <c r="I15" s="13" t="s">
        <v>15</v>
      </c>
      <c r="J15" s="8">
        <v>3</v>
      </c>
      <c r="K15" s="8">
        <v>14</v>
      </c>
      <c r="L15" s="9"/>
      <c r="M15" s="13" t="s">
        <v>15</v>
      </c>
      <c r="N15" s="8">
        <v>0</v>
      </c>
      <c r="O15" s="8">
        <v>6</v>
      </c>
      <c r="P15" s="9"/>
      <c r="Q15" s="13" t="s">
        <v>15</v>
      </c>
      <c r="R15" s="8">
        <v>2</v>
      </c>
      <c r="S15" s="8">
        <v>3</v>
      </c>
      <c r="T15" s="9"/>
      <c r="U15" s="13" t="s">
        <v>15</v>
      </c>
      <c r="V15" s="8">
        <v>0</v>
      </c>
      <c r="W15" s="8">
        <v>3</v>
      </c>
    </row>
    <row r="16" spans="1:23" x14ac:dyDescent="0.25">
      <c r="A16" s="14" t="s">
        <v>28</v>
      </c>
      <c r="D16" s="9"/>
      <c r="E16" s="14" t="s">
        <v>29</v>
      </c>
      <c r="H16" s="9"/>
      <c r="I16" s="14" t="s">
        <v>121</v>
      </c>
      <c r="L16" s="9"/>
      <c r="M16" s="14" t="s">
        <v>30</v>
      </c>
      <c r="P16" s="9"/>
      <c r="T16" s="11"/>
    </row>
    <row r="17" spans="1:29" x14ac:dyDescent="0.25">
      <c r="A17" s="13" t="s">
        <v>13</v>
      </c>
      <c r="B17" s="8">
        <v>5</v>
      </c>
      <c r="D17" s="9"/>
      <c r="E17" s="13" t="s">
        <v>13</v>
      </c>
      <c r="F17" s="8">
        <v>2</v>
      </c>
      <c r="H17" s="9"/>
      <c r="I17" s="13" t="s">
        <v>13</v>
      </c>
      <c r="J17" s="8">
        <v>23</v>
      </c>
      <c r="L17" s="9"/>
      <c r="M17" s="13" t="s">
        <v>13</v>
      </c>
      <c r="N17" s="8">
        <v>4</v>
      </c>
      <c r="P17" s="9"/>
      <c r="T17" s="11"/>
      <c r="Z17" s="15"/>
      <c r="AA17" s="15"/>
      <c r="AB17" s="15"/>
      <c r="AC17" s="15"/>
    </row>
    <row r="18" spans="1:29" x14ac:dyDescent="0.25">
      <c r="A18" s="13" t="s">
        <v>14</v>
      </c>
      <c r="B18" s="8">
        <v>12</v>
      </c>
      <c r="D18" s="9"/>
      <c r="E18" s="13" t="s">
        <v>14</v>
      </c>
      <c r="F18" s="8">
        <v>0</v>
      </c>
      <c r="H18" s="9"/>
      <c r="I18" s="13" t="s">
        <v>14</v>
      </c>
      <c r="J18" s="8">
        <v>33</v>
      </c>
      <c r="L18" s="9"/>
      <c r="M18" s="13" t="s">
        <v>14</v>
      </c>
      <c r="N18" s="8">
        <v>0</v>
      </c>
      <c r="P18" s="9"/>
      <c r="T18" s="11"/>
    </row>
    <row r="19" spans="1:29" x14ac:dyDescent="0.25">
      <c r="A19" s="13" t="s">
        <v>15</v>
      </c>
      <c r="B19" s="8">
        <v>4</v>
      </c>
      <c r="C19" s="8">
        <v>21</v>
      </c>
      <c r="D19" s="9"/>
      <c r="E19" s="13" t="s">
        <v>15</v>
      </c>
      <c r="F19" s="8">
        <v>0</v>
      </c>
      <c r="G19" s="8">
        <v>2</v>
      </c>
      <c r="H19" s="9"/>
      <c r="I19" s="13" t="s">
        <v>15</v>
      </c>
      <c r="J19" s="8">
        <v>16</v>
      </c>
      <c r="K19" s="8">
        <v>72</v>
      </c>
      <c r="L19" s="9"/>
      <c r="M19" s="13" t="s">
        <v>15</v>
      </c>
      <c r="N19" s="8">
        <v>7</v>
      </c>
      <c r="O19" s="8">
        <v>11</v>
      </c>
      <c r="P19" s="9"/>
      <c r="T19" s="11"/>
    </row>
    <row r="20" spans="1:29" x14ac:dyDescent="0.25">
      <c r="A20" s="14" t="s">
        <v>31</v>
      </c>
      <c r="D20" s="9"/>
      <c r="H20" s="9"/>
      <c r="L20" s="9"/>
      <c r="P20" s="9"/>
      <c r="T20" s="11"/>
    </row>
    <row r="21" spans="1:29" x14ac:dyDescent="0.25">
      <c r="A21" s="13" t="s">
        <v>13</v>
      </c>
      <c r="B21" s="8">
        <v>2</v>
      </c>
      <c r="D21" s="9"/>
      <c r="H21" s="9"/>
      <c r="L21" s="9"/>
      <c r="P21" s="9"/>
      <c r="T21" s="11"/>
    </row>
    <row r="22" spans="1:29" x14ac:dyDescent="0.25">
      <c r="A22" s="13" t="s">
        <v>14</v>
      </c>
      <c r="B22" s="8">
        <v>0</v>
      </c>
      <c r="D22" s="9"/>
      <c r="H22" s="9"/>
      <c r="L22" s="9"/>
      <c r="P22" s="9"/>
      <c r="T22" s="11"/>
    </row>
    <row r="23" spans="1:29" x14ac:dyDescent="0.25">
      <c r="A23" s="13" t="s">
        <v>15</v>
      </c>
      <c r="B23" s="8">
        <v>0</v>
      </c>
      <c r="C23" s="8">
        <v>2</v>
      </c>
      <c r="D23" s="9"/>
      <c r="H23" s="9"/>
      <c r="L23" s="9"/>
      <c r="P23" s="9"/>
      <c r="T23" s="11"/>
    </row>
    <row r="26" spans="1:29" x14ac:dyDescent="0.25">
      <c r="H26"/>
      <c r="J26"/>
      <c r="K26"/>
      <c r="L26"/>
      <c r="N26"/>
      <c r="O26"/>
      <c r="P26"/>
    </row>
    <row r="27" spans="1:29" x14ac:dyDescent="0.25">
      <c r="A27" s="18" t="s">
        <v>292</v>
      </c>
      <c r="B27" s="17" t="s">
        <v>32</v>
      </c>
      <c r="C27" s="17" t="s">
        <v>14</v>
      </c>
      <c r="D27" s="17" t="s">
        <v>15</v>
      </c>
      <c r="E27" s="17" t="s">
        <v>34</v>
      </c>
      <c r="H27"/>
      <c r="J27"/>
      <c r="K27"/>
      <c r="L27"/>
      <c r="N27"/>
      <c r="O27"/>
      <c r="P27"/>
    </row>
    <row r="28" spans="1:29" x14ac:dyDescent="0.25">
      <c r="A28" s="18" t="s">
        <v>0</v>
      </c>
      <c r="B28" s="19">
        <v>24</v>
      </c>
      <c r="C28" s="19">
        <v>28</v>
      </c>
      <c r="D28" s="19">
        <v>12</v>
      </c>
      <c r="E28" s="19">
        <v>64</v>
      </c>
      <c r="H28"/>
      <c r="J28"/>
      <c r="K28"/>
      <c r="L28"/>
      <c r="N28"/>
      <c r="O28"/>
      <c r="P28"/>
    </row>
    <row r="29" spans="1:29" x14ac:dyDescent="0.25">
      <c r="A29" s="18" t="s">
        <v>1</v>
      </c>
      <c r="B29" s="19">
        <v>21</v>
      </c>
      <c r="C29" s="19">
        <v>25</v>
      </c>
      <c r="D29" s="19">
        <v>13</v>
      </c>
      <c r="E29" s="19">
        <v>59</v>
      </c>
      <c r="H29"/>
      <c r="J29"/>
      <c r="K29"/>
      <c r="L29"/>
      <c r="N29"/>
      <c r="O29"/>
      <c r="P29"/>
    </row>
    <row r="30" spans="1:29" x14ac:dyDescent="0.25">
      <c r="A30" s="18" t="s">
        <v>2</v>
      </c>
      <c r="B30" s="19">
        <v>40</v>
      </c>
      <c r="C30" s="19">
        <v>58</v>
      </c>
      <c r="D30" s="19">
        <v>33</v>
      </c>
      <c r="E30" s="19">
        <v>131</v>
      </c>
      <c r="H30"/>
      <c r="J30"/>
      <c r="K30"/>
      <c r="L30"/>
      <c r="N30"/>
      <c r="O30"/>
      <c r="P30"/>
    </row>
    <row r="31" spans="1:29" x14ac:dyDescent="0.25">
      <c r="A31" s="18" t="s">
        <v>3</v>
      </c>
      <c r="B31" s="19">
        <v>16</v>
      </c>
      <c r="C31" s="19">
        <v>4</v>
      </c>
      <c r="D31" s="19">
        <v>15</v>
      </c>
      <c r="E31" s="19">
        <v>35</v>
      </c>
      <c r="H31"/>
      <c r="J31"/>
      <c r="K31"/>
      <c r="L31"/>
      <c r="N31"/>
      <c r="O31"/>
      <c r="P31"/>
    </row>
    <row r="32" spans="1:29" x14ac:dyDescent="0.25">
      <c r="A32" s="18" t="s">
        <v>4</v>
      </c>
      <c r="B32" s="19">
        <v>2</v>
      </c>
      <c r="C32" s="19">
        <v>2</v>
      </c>
      <c r="D32" s="19">
        <v>8</v>
      </c>
      <c r="E32" s="19">
        <v>12</v>
      </c>
      <c r="H32"/>
      <c r="J32"/>
      <c r="K32"/>
      <c r="L32"/>
      <c r="N32"/>
      <c r="O32"/>
      <c r="P32"/>
    </row>
    <row r="33" spans="1:16" x14ac:dyDescent="0.25">
      <c r="A33" s="18" t="s">
        <v>5</v>
      </c>
      <c r="B33" s="19">
        <v>11</v>
      </c>
      <c r="C33" s="19">
        <v>0</v>
      </c>
      <c r="D33" s="19">
        <v>2</v>
      </c>
      <c r="E33" s="19">
        <v>13</v>
      </c>
      <c r="H33"/>
      <c r="J33"/>
      <c r="K33"/>
      <c r="L33"/>
      <c r="N33"/>
      <c r="O33"/>
      <c r="P33"/>
    </row>
    <row r="34" spans="1:16" x14ac:dyDescent="0.25">
      <c r="B34" s="8">
        <v>114</v>
      </c>
      <c r="C34" s="8">
        <v>117</v>
      </c>
      <c r="D34" s="8">
        <v>83</v>
      </c>
      <c r="E34" s="8">
        <v>314</v>
      </c>
      <c r="H34"/>
      <c r="J34"/>
      <c r="K34"/>
      <c r="L34"/>
      <c r="N34"/>
      <c r="O34"/>
      <c r="P34"/>
    </row>
    <row r="35" spans="1:16" x14ac:dyDescent="0.25">
      <c r="B35"/>
      <c r="C35"/>
      <c r="D35"/>
      <c r="H35"/>
      <c r="J35"/>
      <c r="K35"/>
      <c r="L35"/>
      <c r="N35"/>
      <c r="O35"/>
      <c r="P35"/>
    </row>
    <row r="36" spans="1:16" x14ac:dyDescent="0.25">
      <c r="A36" s="18" t="s">
        <v>293</v>
      </c>
      <c r="B36" s="17" t="s">
        <v>305</v>
      </c>
      <c r="C36" s="17" t="s">
        <v>306</v>
      </c>
      <c r="D36" s="17" t="s">
        <v>307</v>
      </c>
      <c r="E36" s="17" t="s">
        <v>308</v>
      </c>
      <c r="H36"/>
      <c r="J36"/>
      <c r="K36"/>
      <c r="L36"/>
      <c r="N36"/>
      <c r="O36"/>
      <c r="P36"/>
    </row>
    <row r="37" spans="1:16" x14ac:dyDescent="0.25">
      <c r="A37" s="18" t="s">
        <v>2</v>
      </c>
      <c r="B37" s="20">
        <v>35.087719298245609</v>
      </c>
      <c r="C37" s="20">
        <v>49.572649572649574</v>
      </c>
      <c r="D37" s="20">
        <v>39.75903614457831</v>
      </c>
      <c r="E37" s="20">
        <v>41.719745222929902</v>
      </c>
      <c r="H37"/>
      <c r="J37"/>
      <c r="K37"/>
      <c r="L37"/>
      <c r="N37"/>
      <c r="O37"/>
      <c r="P37"/>
    </row>
    <row r="38" spans="1:16" x14ac:dyDescent="0.25">
      <c r="A38" s="18" t="s">
        <v>0</v>
      </c>
      <c r="B38" s="20">
        <v>21.052631578947366</v>
      </c>
      <c r="C38" s="20">
        <v>23.931623931623932</v>
      </c>
      <c r="D38" s="20">
        <v>14.457831325301203</v>
      </c>
      <c r="E38" s="20">
        <v>20.382165605095544</v>
      </c>
      <c r="H38"/>
      <c r="J38"/>
      <c r="K38"/>
      <c r="L38"/>
      <c r="N38"/>
      <c r="O38"/>
      <c r="P38"/>
    </row>
    <row r="39" spans="1:16" x14ac:dyDescent="0.25">
      <c r="A39" s="18" t="s">
        <v>1</v>
      </c>
      <c r="B39" s="20">
        <v>18.421052631578945</v>
      </c>
      <c r="C39" s="20">
        <v>21.367521367521366</v>
      </c>
      <c r="D39" s="20">
        <v>15.66265060240964</v>
      </c>
      <c r="E39" s="20">
        <v>18.789808917197455</v>
      </c>
      <c r="H39"/>
      <c r="J39"/>
      <c r="K39"/>
      <c r="L39"/>
      <c r="N39"/>
      <c r="O39"/>
      <c r="P39"/>
    </row>
    <row r="40" spans="1:16" x14ac:dyDescent="0.25">
      <c r="A40" s="18" t="s">
        <v>3</v>
      </c>
      <c r="B40" s="20">
        <v>14.035087719298245</v>
      </c>
      <c r="C40" s="20">
        <v>3.4188034188034191</v>
      </c>
      <c r="D40" s="20">
        <v>18.072289156626507</v>
      </c>
      <c r="E40" s="20">
        <v>11.146496815286625</v>
      </c>
      <c r="H40"/>
      <c r="J40"/>
      <c r="K40"/>
      <c r="L40"/>
      <c r="N40"/>
      <c r="O40"/>
      <c r="P40"/>
    </row>
    <row r="41" spans="1:16" x14ac:dyDescent="0.25">
      <c r="A41" s="18" t="s">
        <v>5</v>
      </c>
      <c r="B41" s="20">
        <v>9.6491228070175428</v>
      </c>
      <c r="C41" s="20">
        <v>0</v>
      </c>
      <c r="D41" s="20">
        <v>2.4096385542168677</v>
      </c>
      <c r="E41" s="20">
        <v>4.1401273885350314</v>
      </c>
      <c r="H41"/>
      <c r="J41"/>
      <c r="K41"/>
      <c r="L41"/>
      <c r="N41"/>
      <c r="O41"/>
      <c r="P41"/>
    </row>
    <row r="42" spans="1:16" x14ac:dyDescent="0.25">
      <c r="A42" s="18" t="s">
        <v>4</v>
      </c>
      <c r="B42" s="20">
        <v>1.7543859649122806</v>
      </c>
      <c r="C42" s="20">
        <v>1.7094017094017095</v>
      </c>
      <c r="D42" s="20">
        <v>9.6385542168674707</v>
      </c>
      <c r="E42" s="20">
        <v>3.8216560509554141</v>
      </c>
      <c r="H42"/>
      <c r="J42"/>
      <c r="K42"/>
      <c r="L42"/>
      <c r="N42"/>
      <c r="O42"/>
      <c r="P42"/>
    </row>
    <row r="43" spans="1:16" x14ac:dyDescent="0.25">
      <c r="H43"/>
      <c r="J43"/>
      <c r="K43"/>
      <c r="L43"/>
      <c r="N43"/>
      <c r="O43"/>
      <c r="P43"/>
    </row>
    <row r="44" spans="1:16" x14ac:dyDescent="0.25">
      <c r="H44"/>
      <c r="J44"/>
      <c r="K44"/>
      <c r="L44"/>
      <c r="N44"/>
      <c r="O44"/>
      <c r="P44"/>
    </row>
    <row r="45" spans="1:16" x14ac:dyDescent="0.25">
      <c r="H45"/>
      <c r="J45"/>
      <c r="K45"/>
      <c r="L45"/>
      <c r="N45"/>
      <c r="O45"/>
      <c r="P45"/>
    </row>
    <row r="46" spans="1:16" x14ac:dyDescent="0.25">
      <c r="A46" s="18" t="s">
        <v>292</v>
      </c>
      <c r="B46" s="17" t="s">
        <v>32</v>
      </c>
      <c r="C46" s="17" t="s">
        <v>14</v>
      </c>
      <c r="D46" s="17" t="s">
        <v>15</v>
      </c>
      <c r="E46" s="17" t="s">
        <v>120</v>
      </c>
      <c r="F46"/>
    </row>
    <row r="47" spans="1:16" x14ac:dyDescent="0.25">
      <c r="A47" s="32" t="s">
        <v>35</v>
      </c>
      <c r="B47" s="19">
        <v>8</v>
      </c>
      <c r="C47" s="19">
        <v>8</v>
      </c>
      <c r="D47" s="19">
        <v>4</v>
      </c>
      <c r="E47" s="19">
        <f t="shared" ref="E47:E65" si="0">SUM(B47:D47)</f>
        <v>20</v>
      </c>
      <c r="F47"/>
    </row>
    <row r="48" spans="1:16" x14ac:dyDescent="0.25">
      <c r="A48" s="32" t="s">
        <v>36</v>
      </c>
      <c r="B48" s="19">
        <v>4</v>
      </c>
      <c r="C48" s="19">
        <v>3</v>
      </c>
      <c r="D48" s="19">
        <v>2</v>
      </c>
      <c r="E48" s="19">
        <f t="shared" si="0"/>
        <v>9</v>
      </c>
      <c r="F48"/>
    </row>
    <row r="49" spans="1:6" x14ac:dyDescent="0.25">
      <c r="A49" s="32" t="s">
        <v>37</v>
      </c>
      <c r="B49" s="19">
        <v>4</v>
      </c>
      <c r="C49" s="19">
        <v>2</v>
      </c>
      <c r="D49" s="19">
        <v>1</v>
      </c>
      <c r="E49" s="19">
        <f t="shared" si="0"/>
        <v>7</v>
      </c>
      <c r="F49"/>
    </row>
    <row r="50" spans="1:6" x14ac:dyDescent="0.25">
      <c r="A50" s="32" t="s">
        <v>38</v>
      </c>
      <c r="B50" s="19">
        <v>1</v>
      </c>
      <c r="C50" s="19">
        <v>5</v>
      </c>
      <c r="D50" s="19">
        <v>1</v>
      </c>
      <c r="E50" s="19">
        <f t="shared" si="0"/>
        <v>7</v>
      </c>
      <c r="F50"/>
    </row>
    <row r="51" spans="1:6" x14ac:dyDescent="0.25">
      <c r="A51" s="32" t="s">
        <v>39</v>
      </c>
      <c r="B51" s="19">
        <v>4</v>
      </c>
      <c r="C51" s="19">
        <v>1</v>
      </c>
      <c r="D51" s="19">
        <v>0</v>
      </c>
      <c r="E51" s="19">
        <f t="shared" si="0"/>
        <v>5</v>
      </c>
      <c r="F51"/>
    </row>
    <row r="52" spans="1:6" x14ac:dyDescent="0.25">
      <c r="A52" s="32" t="s">
        <v>40</v>
      </c>
      <c r="B52" s="19">
        <v>2</v>
      </c>
      <c r="C52" s="19">
        <v>3</v>
      </c>
      <c r="D52" s="19">
        <v>0</v>
      </c>
      <c r="E52" s="19">
        <f t="shared" si="0"/>
        <v>5</v>
      </c>
      <c r="F52"/>
    </row>
    <row r="53" spans="1:6" x14ac:dyDescent="0.25">
      <c r="A53" s="32" t="s">
        <v>41</v>
      </c>
      <c r="B53" s="19">
        <v>2</v>
      </c>
      <c r="C53" s="19">
        <v>2</v>
      </c>
      <c r="D53" s="19">
        <v>1</v>
      </c>
      <c r="E53" s="19">
        <f t="shared" si="0"/>
        <v>5</v>
      </c>
      <c r="F53"/>
    </row>
    <row r="54" spans="1:6" x14ac:dyDescent="0.25">
      <c r="A54" s="32" t="s">
        <v>42</v>
      </c>
      <c r="B54" s="19">
        <v>2</v>
      </c>
      <c r="C54" s="19">
        <v>2</v>
      </c>
      <c r="D54" s="19">
        <v>0</v>
      </c>
      <c r="E54" s="19">
        <f t="shared" si="0"/>
        <v>4</v>
      </c>
      <c r="F54"/>
    </row>
    <row r="55" spans="1:6" x14ac:dyDescent="0.25">
      <c r="A55" s="32" t="s">
        <v>43</v>
      </c>
      <c r="B55" s="19">
        <v>2</v>
      </c>
      <c r="C55" s="19">
        <v>1</v>
      </c>
      <c r="D55" s="19">
        <v>1</v>
      </c>
      <c r="E55" s="19">
        <f t="shared" si="0"/>
        <v>4</v>
      </c>
      <c r="F55"/>
    </row>
    <row r="56" spans="1:6" x14ac:dyDescent="0.25">
      <c r="A56" s="32" t="s">
        <v>44</v>
      </c>
      <c r="B56" s="19">
        <v>1</v>
      </c>
      <c r="C56" s="19">
        <v>2</v>
      </c>
      <c r="D56" s="19">
        <v>1</v>
      </c>
      <c r="E56" s="19">
        <f t="shared" si="0"/>
        <v>4</v>
      </c>
      <c r="F56"/>
    </row>
    <row r="57" spans="1:6" x14ac:dyDescent="0.25">
      <c r="A57" s="32" t="s">
        <v>45</v>
      </c>
      <c r="B57" s="19">
        <v>1</v>
      </c>
      <c r="C57" s="19">
        <v>1</v>
      </c>
      <c r="D57" s="19">
        <v>1</v>
      </c>
      <c r="E57" s="19">
        <f t="shared" si="0"/>
        <v>3</v>
      </c>
      <c r="F57"/>
    </row>
    <row r="58" spans="1:6" x14ac:dyDescent="0.25">
      <c r="A58" s="32" t="s">
        <v>46</v>
      </c>
      <c r="B58" s="19">
        <v>1</v>
      </c>
      <c r="C58" s="19">
        <v>1</v>
      </c>
      <c r="D58" s="19">
        <v>1</v>
      </c>
      <c r="E58" s="19">
        <f t="shared" si="0"/>
        <v>3</v>
      </c>
      <c r="F58"/>
    </row>
    <row r="59" spans="1:6" x14ac:dyDescent="0.25">
      <c r="A59" s="32" t="s">
        <v>47</v>
      </c>
      <c r="B59" s="19">
        <v>1</v>
      </c>
      <c r="C59" s="19">
        <v>1</v>
      </c>
      <c r="D59" s="19">
        <v>0</v>
      </c>
      <c r="E59" s="19">
        <f t="shared" si="0"/>
        <v>2</v>
      </c>
      <c r="F59"/>
    </row>
    <row r="60" spans="1:6" x14ac:dyDescent="0.25">
      <c r="A60" s="32" t="s">
        <v>48</v>
      </c>
      <c r="B60" s="19">
        <v>1</v>
      </c>
      <c r="C60" s="19">
        <v>0</v>
      </c>
      <c r="D60" s="19">
        <v>0</v>
      </c>
      <c r="E60" s="19">
        <f t="shared" si="0"/>
        <v>1</v>
      </c>
      <c r="F60"/>
    </row>
    <row r="61" spans="1:6" x14ac:dyDescent="0.25">
      <c r="A61" s="32" t="s">
        <v>49</v>
      </c>
      <c r="B61" s="19">
        <v>1</v>
      </c>
      <c r="C61" s="19">
        <v>0</v>
      </c>
      <c r="D61" s="19">
        <v>0</v>
      </c>
      <c r="E61" s="19">
        <f t="shared" si="0"/>
        <v>1</v>
      </c>
      <c r="F61"/>
    </row>
    <row r="62" spans="1:6" x14ac:dyDescent="0.25">
      <c r="A62" s="18" t="s">
        <v>50</v>
      </c>
      <c r="B62" s="19">
        <v>0</v>
      </c>
      <c r="C62" s="19">
        <v>0</v>
      </c>
      <c r="D62" s="19">
        <v>1</v>
      </c>
      <c r="E62" s="19">
        <f t="shared" si="0"/>
        <v>1</v>
      </c>
      <c r="F62"/>
    </row>
    <row r="63" spans="1:6" x14ac:dyDescent="0.25">
      <c r="A63" s="18" t="s">
        <v>51</v>
      </c>
      <c r="B63" s="19">
        <v>0</v>
      </c>
      <c r="C63" s="19">
        <v>1</v>
      </c>
      <c r="D63" s="19">
        <v>0</v>
      </c>
      <c r="E63" s="19">
        <f t="shared" si="0"/>
        <v>1</v>
      </c>
      <c r="F63"/>
    </row>
    <row r="64" spans="1:6" x14ac:dyDescent="0.25">
      <c r="A64" s="32" t="s">
        <v>52</v>
      </c>
      <c r="B64" s="19">
        <v>0</v>
      </c>
      <c r="C64" s="19">
        <v>1</v>
      </c>
      <c r="D64" s="19">
        <v>0</v>
      </c>
      <c r="E64" s="19">
        <f t="shared" si="0"/>
        <v>1</v>
      </c>
      <c r="F64"/>
    </row>
    <row r="65" spans="1:6" x14ac:dyDescent="0.25">
      <c r="A65" s="32" t="s">
        <v>53</v>
      </c>
      <c r="B65" s="19">
        <v>0</v>
      </c>
      <c r="C65" s="19">
        <v>1</v>
      </c>
      <c r="D65" s="19">
        <v>0</v>
      </c>
      <c r="E65" s="19">
        <f t="shared" si="0"/>
        <v>1</v>
      </c>
      <c r="F65"/>
    </row>
    <row r="66" spans="1:6" x14ac:dyDescent="0.25">
      <c r="A66" s="16"/>
      <c r="B66" s="16">
        <f>SUM(B47:B65)</f>
        <v>35</v>
      </c>
      <c r="C66" s="16">
        <f t="shared" ref="C66:D66" si="1">SUM(C47:C65)</f>
        <v>35</v>
      </c>
      <c r="D66" s="16">
        <f t="shared" si="1"/>
        <v>14</v>
      </c>
      <c r="E66" s="19">
        <f>SUM(E47:E65)</f>
        <v>84</v>
      </c>
      <c r="F66"/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78BB7-892A-416B-88B2-24922FD6F316}">
  <dimension ref="A1:AK35"/>
  <sheetViews>
    <sheetView zoomScaleNormal="100" workbookViewId="0">
      <selection activeCell="R26" sqref="R26"/>
    </sheetView>
  </sheetViews>
  <sheetFormatPr baseColWidth="10" defaultRowHeight="15.75" x14ac:dyDescent="0.25"/>
  <cols>
    <col min="2" max="18" width="6.625" customWidth="1"/>
    <col min="19" max="19" width="6.25" style="8" customWidth="1"/>
  </cols>
  <sheetData>
    <row r="1" spans="1:19" s="45" customFormat="1" ht="22.5" x14ac:dyDescent="0.3">
      <c r="A1" s="45" t="s">
        <v>294</v>
      </c>
      <c r="S1" s="65"/>
    </row>
    <row r="3" spans="1:19" s="86" customFormat="1" ht="129.94999999999999" customHeight="1" x14ac:dyDescent="0.45">
      <c r="A3" s="89" t="s">
        <v>14</v>
      </c>
      <c r="B3" s="88" t="s">
        <v>104</v>
      </c>
      <c r="C3" s="87" t="s">
        <v>252</v>
      </c>
      <c r="D3" s="88" t="s">
        <v>105</v>
      </c>
      <c r="E3" s="87" t="s">
        <v>251</v>
      </c>
      <c r="F3" s="88" t="s">
        <v>250</v>
      </c>
      <c r="G3" s="87" t="s">
        <v>249</v>
      </c>
      <c r="H3" s="88" t="s">
        <v>248</v>
      </c>
      <c r="I3" s="88" t="s">
        <v>247</v>
      </c>
      <c r="J3" s="87" t="s">
        <v>246</v>
      </c>
      <c r="K3" s="87" t="s">
        <v>245</v>
      </c>
      <c r="L3" s="88" t="s">
        <v>109</v>
      </c>
      <c r="M3" s="87" t="s">
        <v>107</v>
      </c>
      <c r="N3" s="88" t="s">
        <v>244</v>
      </c>
      <c r="O3" s="87" t="s">
        <v>243</v>
      </c>
      <c r="P3" s="87" t="s">
        <v>242</v>
      </c>
      <c r="Q3" s="87" t="s">
        <v>241</v>
      </c>
      <c r="R3" s="87" t="s">
        <v>110</v>
      </c>
    </row>
    <row r="4" spans="1:19" s="8" customFormat="1" ht="15" customHeight="1" x14ac:dyDescent="0.25">
      <c r="A4" s="74"/>
      <c r="B4" s="17">
        <v>1</v>
      </c>
      <c r="C4" s="17">
        <v>2</v>
      </c>
      <c r="D4" s="17">
        <v>3</v>
      </c>
      <c r="E4" s="17">
        <v>4</v>
      </c>
      <c r="F4" s="17">
        <v>5</v>
      </c>
      <c r="G4" s="17">
        <v>6</v>
      </c>
      <c r="H4" s="17">
        <v>7</v>
      </c>
      <c r="I4" s="17">
        <v>8</v>
      </c>
      <c r="J4" s="17">
        <v>9</v>
      </c>
      <c r="K4" s="17">
        <v>10</v>
      </c>
      <c r="L4" s="17">
        <v>11</v>
      </c>
      <c r="M4" s="17">
        <v>12</v>
      </c>
      <c r="N4" s="17">
        <v>13</v>
      </c>
      <c r="O4" s="17">
        <v>14</v>
      </c>
      <c r="P4" s="17">
        <v>15</v>
      </c>
      <c r="Q4" s="17">
        <v>16</v>
      </c>
      <c r="R4" s="17">
        <v>17</v>
      </c>
    </row>
    <row r="5" spans="1:19" ht="16.5" customHeight="1" x14ac:dyDescent="0.25">
      <c r="A5" s="69" t="s">
        <v>161</v>
      </c>
      <c r="B5" s="108">
        <v>1</v>
      </c>
      <c r="C5" s="108">
        <v>1</v>
      </c>
      <c r="D5" s="108">
        <v>1</v>
      </c>
      <c r="E5" s="108">
        <v>1</v>
      </c>
      <c r="F5" s="108">
        <v>1</v>
      </c>
      <c r="G5" s="310">
        <v>1</v>
      </c>
      <c r="H5" s="310">
        <v>1</v>
      </c>
      <c r="I5" s="308">
        <v>2</v>
      </c>
      <c r="J5" s="308">
        <v>2</v>
      </c>
      <c r="K5" s="308">
        <v>2</v>
      </c>
      <c r="L5" s="308">
        <v>2</v>
      </c>
      <c r="M5" s="308">
        <v>2</v>
      </c>
      <c r="N5" s="309">
        <v>2</v>
      </c>
      <c r="O5" s="309">
        <v>2</v>
      </c>
      <c r="P5" s="309">
        <v>2</v>
      </c>
      <c r="Q5" s="108">
        <v>3</v>
      </c>
      <c r="R5" s="108">
        <v>3</v>
      </c>
      <c r="S5" s="66"/>
    </row>
    <row r="6" spans="1:19" x14ac:dyDescent="0.25">
      <c r="A6" s="85" t="s">
        <v>240</v>
      </c>
      <c r="B6" s="67"/>
      <c r="C6" s="67">
        <v>4</v>
      </c>
      <c r="D6" s="67"/>
      <c r="E6" s="67">
        <v>2</v>
      </c>
      <c r="F6" s="67"/>
      <c r="G6" s="84">
        <v>3</v>
      </c>
      <c r="H6" s="84"/>
      <c r="I6" s="67"/>
      <c r="J6" s="67">
        <v>1</v>
      </c>
      <c r="K6" s="67">
        <v>5</v>
      </c>
      <c r="L6" s="67">
        <v>1</v>
      </c>
      <c r="M6" s="67">
        <v>2</v>
      </c>
      <c r="N6" s="84"/>
      <c r="O6" s="84"/>
      <c r="P6" s="84">
        <v>1</v>
      </c>
      <c r="Q6" s="67"/>
      <c r="R6" s="67">
        <v>1</v>
      </c>
      <c r="S6" s="66">
        <f t="shared" ref="S6:S25" si="0">SUM(B6:R6)</f>
        <v>20</v>
      </c>
    </row>
    <row r="7" spans="1:19" ht="16.5" customHeight="1" x14ac:dyDescent="0.25">
      <c r="A7" s="85" t="s">
        <v>239</v>
      </c>
      <c r="B7" s="67"/>
      <c r="C7" s="67"/>
      <c r="D7" s="67"/>
      <c r="E7" s="67"/>
      <c r="F7" s="67"/>
      <c r="G7" s="84">
        <v>2</v>
      </c>
      <c r="H7" s="84"/>
      <c r="I7" s="67" t="s">
        <v>238</v>
      </c>
      <c r="J7" s="67"/>
      <c r="K7" s="67">
        <v>2</v>
      </c>
      <c r="L7" s="67">
        <v>1</v>
      </c>
      <c r="M7" s="67">
        <v>5</v>
      </c>
      <c r="N7" s="84"/>
      <c r="O7" s="84"/>
      <c r="P7" s="84">
        <v>1</v>
      </c>
      <c r="Q7" s="67"/>
      <c r="R7" s="67"/>
      <c r="S7" s="66">
        <f t="shared" si="0"/>
        <v>11</v>
      </c>
    </row>
    <row r="8" spans="1:19" x14ac:dyDescent="0.25">
      <c r="A8" s="85" t="s">
        <v>237</v>
      </c>
      <c r="B8" s="67">
        <v>3</v>
      </c>
      <c r="C8" s="67">
        <v>3</v>
      </c>
      <c r="D8" s="67"/>
      <c r="E8" s="67">
        <v>2</v>
      </c>
      <c r="F8" s="67">
        <v>1</v>
      </c>
      <c r="G8" s="84">
        <v>4</v>
      </c>
      <c r="H8" s="84"/>
      <c r="I8" s="67"/>
      <c r="J8" s="67">
        <v>1</v>
      </c>
      <c r="K8" s="67">
        <v>4</v>
      </c>
      <c r="L8" s="67"/>
      <c r="M8" s="67">
        <v>7</v>
      </c>
      <c r="N8" s="84"/>
      <c r="O8" s="84"/>
      <c r="P8" s="84">
        <v>2</v>
      </c>
      <c r="Q8" s="67"/>
      <c r="R8" s="67"/>
      <c r="S8" s="66">
        <f t="shared" si="0"/>
        <v>27</v>
      </c>
    </row>
    <row r="9" spans="1:19" ht="16.5" customHeight="1" x14ac:dyDescent="0.25">
      <c r="A9" s="85" t="s">
        <v>236</v>
      </c>
      <c r="B9" s="67">
        <v>1</v>
      </c>
      <c r="C9" s="67"/>
      <c r="D9" s="67"/>
      <c r="E9" s="67"/>
      <c r="F9" s="67"/>
      <c r="G9" s="84">
        <v>2</v>
      </c>
      <c r="H9" s="84"/>
      <c r="I9" s="67"/>
      <c r="J9" s="67"/>
      <c r="K9" s="67">
        <v>4</v>
      </c>
      <c r="L9" s="67"/>
      <c r="M9" s="67">
        <v>3</v>
      </c>
      <c r="N9" s="84"/>
      <c r="O9" s="84"/>
      <c r="P9" s="84">
        <v>2</v>
      </c>
      <c r="Q9" s="67"/>
      <c r="R9" s="67"/>
      <c r="S9" s="66">
        <f t="shared" si="0"/>
        <v>12</v>
      </c>
    </row>
    <row r="10" spans="1:19" x14ac:dyDescent="0.25">
      <c r="A10" s="85" t="s">
        <v>235</v>
      </c>
      <c r="B10" s="67">
        <v>3</v>
      </c>
      <c r="C10" s="67">
        <v>3</v>
      </c>
      <c r="D10" s="67"/>
      <c r="E10" s="67">
        <v>3</v>
      </c>
      <c r="F10" s="67"/>
      <c r="G10" s="84">
        <v>6</v>
      </c>
      <c r="H10" s="84"/>
      <c r="I10" s="67"/>
      <c r="J10" s="67">
        <v>1</v>
      </c>
      <c r="K10" s="67">
        <v>4</v>
      </c>
      <c r="L10" s="67">
        <v>1</v>
      </c>
      <c r="M10" s="67">
        <v>5</v>
      </c>
      <c r="N10" s="84"/>
      <c r="O10" s="84"/>
      <c r="P10" s="84">
        <v>2</v>
      </c>
      <c r="Q10" s="67">
        <v>1</v>
      </c>
      <c r="R10" s="67">
        <v>2</v>
      </c>
      <c r="S10" s="66">
        <f t="shared" si="0"/>
        <v>31</v>
      </c>
    </row>
    <row r="11" spans="1:19" x14ac:dyDescent="0.25">
      <c r="A11" s="85" t="s">
        <v>234</v>
      </c>
      <c r="B11" s="67">
        <v>3</v>
      </c>
      <c r="C11" s="67"/>
      <c r="D11" s="67"/>
      <c r="E11" s="67">
        <v>3</v>
      </c>
      <c r="F11" s="67">
        <v>2</v>
      </c>
      <c r="G11" s="84">
        <v>4</v>
      </c>
      <c r="H11" s="84"/>
      <c r="I11" s="67"/>
      <c r="J11" s="67"/>
      <c r="K11" s="67">
        <v>6</v>
      </c>
      <c r="L11" s="67">
        <v>1</v>
      </c>
      <c r="M11" s="67">
        <v>1</v>
      </c>
      <c r="N11" s="84"/>
      <c r="O11" s="84"/>
      <c r="P11" s="84">
        <v>1</v>
      </c>
      <c r="Q11" s="67"/>
      <c r="R11" s="67"/>
      <c r="S11" s="66">
        <f t="shared" si="0"/>
        <v>21</v>
      </c>
    </row>
    <row r="12" spans="1:19" x14ac:dyDescent="0.25">
      <c r="A12" s="85" t="s">
        <v>233</v>
      </c>
      <c r="B12" s="67">
        <v>5</v>
      </c>
      <c r="C12" s="67">
        <v>5</v>
      </c>
      <c r="D12" s="67"/>
      <c r="E12" s="67">
        <v>6</v>
      </c>
      <c r="F12" s="67">
        <v>1</v>
      </c>
      <c r="G12" s="84">
        <v>6</v>
      </c>
      <c r="H12" s="84"/>
      <c r="I12" s="67">
        <v>1</v>
      </c>
      <c r="J12" s="67">
        <v>1</v>
      </c>
      <c r="K12" s="67">
        <v>3</v>
      </c>
      <c r="L12" s="67"/>
      <c r="M12" s="67">
        <v>4</v>
      </c>
      <c r="N12" s="84"/>
      <c r="O12" s="84"/>
      <c r="P12" s="84"/>
      <c r="Q12" s="67"/>
      <c r="R12" s="67">
        <v>1</v>
      </c>
      <c r="S12" s="66">
        <f t="shared" si="0"/>
        <v>33</v>
      </c>
    </row>
    <row r="13" spans="1:19" x14ac:dyDescent="0.25">
      <c r="A13" s="85" t="s">
        <v>232</v>
      </c>
      <c r="B13" s="67">
        <v>1</v>
      </c>
      <c r="C13" s="67">
        <v>1</v>
      </c>
      <c r="D13" s="67"/>
      <c r="E13" s="67"/>
      <c r="F13" s="67">
        <v>1</v>
      </c>
      <c r="G13" s="84">
        <v>2</v>
      </c>
      <c r="H13" s="84"/>
      <c r="I13" s="67"/>
      <c r="J13" s="67">
        <v>1</v>
      </c>
      <c r="K13" s="67">
        <v>3</v>
      </c>
      <c r="L13" s="67">
        <v>4</v>
      </c>
      <c r="M13" s="67">
        <v>4</v>
      </c>
      <c r="N13" s="84"/>
      <c r="O13" s="84"/>
      <c r="P13" s="84">
        <v>1</v>
      </c>
      <c r="Q13" s="67"/>
      <c r="R13" s="67"/>
      <c r="S13" s="66">
        <f t="shared" si="0"/>
        <v>18</v>
      </c>
    </row>
    <row r="14" spans="1:19" x14ac:dyDescent="0.25">
      <c r="A14" s="85" t="s">
        <v>231</v>
      </c>
      <c r="B14" s="67">
        <v>2</v>
      </c>
      <c r="C14" s="67">
        <v>10</v>
      </c>
      <c r="D14" s="67"/>
      <c r="E14" s="67">
        <v>3</v>
      </c>
      <c r="F14" s="67"/>
      <c r="G14" s="84">
        <v>6</v>
      </c>
      <c r="H14" s="84">
        <v>1</v>
      </c>
      <c r="I14" s="67"/>
      <c r="J14" s="67">
        <v>2</v>
      </c>
      <c r="K14" s="67">
        <v>5</v>
      </c>
      <c r="L14" s="67">
        <v>1</v>
      </c>
      <c r="M14" s="67">
        <v>5</v>
      </c>
      <c r="N14" s="84"/>
      <c r="O14" s="84"/>
      <c r="P14" s="84">
        <v>1</v>
      </c>
      <c r="Q14" s="67"/>
      <c r="R14" s="67"/>
      <c r="S14" s="66">
        <f t="shared" si="0"/>
        <v>36</v>
      </c>
    </row>
    <row r="15" spans="1:19" x14ac:dyDescent="0.25">
      <c r="A15" s="85" t="s">
        <v>230</v>
      </c>
      <c r="B15" s="67">
        <v>3</v>
      </c>
      <c r="C15" s="67">
        <v>1</v>
      </c>
      <c r="D15" s="67"/>
      <c r="E15" s="67">
        <v>1</v>
      </c>
      <c r="F15" s="67">
        <v>1</v>
      </c>
      <c r="G15" s="84">
        <v>1</v>
      </c>
      <c r="H15" s="84"/>
      <c r="I15" s="67"/>
      <c r="J15" s="67"/>
      <c r="K15" s="67">
        <v>3</v>
      </c>
      <c r="L15" s="67"/>
      <c r="M15" s="67">
        <v>5</v>
      </c>
      <c r="N15" s="84"/>
      <c r="O15" s="84"/>
      <c r="P15" s="84">
        <v>2</v>
      </c>
      <c r="Q15" s="67">
        <v>1</v>
      </c>
      <c r="R15" s="67"/>
      <c r="S15" s="66">
        <f t="shared" si="0"/>
        <v>18</v>
      </c>
    </row>
    <row r="16" spans="1:19" ht="16.5" customHeight="1" x14ac:dyDescent="0.25">
      <c r="A16" s="85" t="s">
        <v>229</v>
      </c>
      <c r="B16" s="67">
        <v>1</v>
      </c>
      <c r="C16" s="67">
        <v>3</v>
      </c>
      <c r="D16" s="67"/>
      <c r="E16" s="67">
        <v>3</v>
      </c>
      <c r="F16" s="67">
        <v>1</v>
      </c>
      <c r="G16" s="84">
        <v>13</v>
      </c>
      <c r="H16" s="84"/>
      <c r="I16" s="67"/>
      <c r="J16" s="67">
        <v>2</v>
      </c>
      <c r="K16" s="67">
        <v>6</v>
      </c>
      <c r="L16" s="67">
        <v>1</v>
      </c>
      <c r="M16" s="67">
        <v>8</v>
      </c>
      <c r="N16" s="84"/>
      <c r="O16" s="84"/>
      <c r="P16" s="84">
        <v>1</v>
      </c>
      <c r="Q16" s="67"/>
      <c r="R16" s="67">
        <v>1</v>
      </c>
      <c r="S16" s="66">
        <f t="shared" si="0"/>
        <v>40</v>
      </c>
    </row>
    <row r="17" spans="1:37" x14ac:dyDescent="0.25">
      <c r="A17" s="85" t="s">
        <v>228</v>
      </c>
      <c r="B17" s="67">
        <v>2</v>
      </c>
      <c r="C17" s="67">
        <v>2</v>
      </c>
      <c r="D17" s="67"/>
      <c r="E17" s="67">
        <v>1</v>
      </c>
      <c r="F17" s="67">
        <v>1</v>
      </c>
      <c r="G17" s="84">
        <v>2</v>
      </c>
      <c r="H17" s="84">
        <v>1</v>
      </c>
      <c r="I17" s="67"/>
      <c r="J17" s="67"/>
      <c r="K17" s="67">
        <v>1</v>
      </c>
      <c r="L17" s="67">
        <v>1</v>
      </c>
      <c r="M17" s="67">
        <v>5</v>
      </c>
      <c r="N17" s="84"/>
      <c r="O17" s="84"/>
      <c r="P17" s="84">
        <v>3</v>
      </c>
      <c r="Q17" s="67"/>
      <c r="R17" s="67"/>
      <c r="S17" s="66">
        <f t="shared" si="0"/>
        <v>19</v>
      </c>
    </row>
    <row r="18" spans="1:37" ht="16.5" customHeight="1" x14ac:dyDescent="0.25">
      <c r="A18" s="85" t="s">
        <v>227</v>
      </c>
      <c r="B18" s="67">
        <v>2</v>
      </c>
      <c r="C18" s="67">
        <v>9</v>
      </c>
      <c r="D18" s="67"/>
      <c r="E18" s="67">
        <v>3</v>
      </c>
      <c r="F18" s="67"/>
      <c r="G18" s="84">
        <v>9</v>
      </c>
      <c r="H18" s="84"/>
      <c r="I18" s="67"/>
      <c r="J18" s="67">
        <v>5</v>
      </c>
      <c r="K18" s="67">
        <v>7</v>
      </c>
      <c r="L18" s="67"/>
      <c r="M18" s="67">
        <v>5</v>
      </c>
      <c r="N18" s="84"/>
      <c r="O18" s="84"/>
      <c r="P18" s="84">
        <v>1</v>
      </c>
      <c r="Q18" s="67"/>
      <c r="R18" s="67">
        <v>1</v>
      </c>
      <c r="S18" s="66">
        <f t="shared" si="0"/>
        <v>42</v>
      </c>
    </row>
    <row r="19" spans="1:37" x14ac:dyDescent="0.25">
      <c r="A19" s="85" t="s">
        <v>226</v>
      </c>
      <c r="B19" s="67">
        <v>1</v>
      </c>
      <c r="C19" s="67">
        <v>2</v>
      </c>
      <c r="D19" s="67"/>
      <c r="E19" s="67"/>
      <c r="F19" s="67"/>
      <c r="G19" s="84">
        <v>4</v>
      </c>
      <c r="H19" s="84"/>
      <c r="I19" s="67"/>
      <c r="J19" s="67">
        <v>1</v>
      </c>
      <c r="K19" s="67">
        <v>4</v>
      </c>
      <c r="L19" s="67">
        <v>5</v>
      </c>
      <c r="M19" s="67">
        <v>4</v>
      </c>
      <c r="N19" s="84"/>
      <c r="O19" s="84"/>
      <c r="P19" s="84">
        <v>2</v>
      </c>
      <c r="Q19" s="67"/>
      <c r="R19" s="67">
        <v>1</v>
      </c>
      <c r="S19" s="66">
        <f t="shared" si="0"/>
        <v>24</v>
      </c>
      <c r="T19" t="s">
        <v>298</v>
      </c>
      <c r="U19" s="34" t="s">
        <v>225</v>
      </c>
      <c r="V19" s="34"/>
      <c r="W19" s="34" t="s">
        <v>224</v>
      </c>
      <c r="Y19" s="97">
        <f>SUM(S6:S19)/14</f>
        <v>25.142857142857142</v>
      </c>
    </row>
    <row r="20" spans="1:37" x14ac:dyDescent="0.25">
      <c r="A20" s="85" t="s">
        <v>223</v>
      </c>
      <c r="B20" s="67">
        <v>1</v>
      </c>
      <c r="C20" s="67">
        <v>1</v>
      </c>
      <c r="D20" s="67"/>
      <c r="E20" s="67">
        <v>1</v>
      </c>
      <c r="F20" s="67"/>
      <c r="G20" s="84">
        <v>14</v>
      </c>
      <c r="H20" s="84"/>
      <c r="I20" s="67"/>
      <c r="J20" s="67">
        <v>1</v>
      </c>
      <c r="K20" s="67">
        <v>2</v>
      </c>
      <c r="L20" s="67">
        <v>4</v>
      </c>
      <c r="M20" s="67">
        <v>7</v>
      </c>
      <c r="N20" s="84"/>
      <c r="O20" s="84"/>
      <c r="P20" s="84">
        <v>2</v>
      </c>
      <c r="Q20" s="67"/>
      <c r="R20" s="67">
        <v>1</v>
      </c>
      <c r="S20" s="66">
        <f t="shared" si="0"/>
        <v>34</v>
      </c>
      <c r="U20" s="34"/>
      <c r="V20" s="34"/>
      <c r="W20" s="34"/>
    </row>
    <row r="21" spans="1:37" x14ac:dyDescent="0.25">
      <c r="A21" s="85" t="s">
        <v>222</v>
      </c>
      <c r="B21" s="67"/>
      <c r="C21" s="67">
        <v>2</v>
      </c>
      <c r="D21" s="67"/>
      <c r="E21" s="67">
        <v>2</v>
      </c>
      <c r="F21" s="67"/>
      <c r="G21" s="84">
        <v>11</v>
      </c>
      <c r="H21" s="84"/>
      <c r="I21" s="67"/>
      <c r="J21" s="67">
        <v>1</v>
      </c>
      <c r="K21" s="67">
        <v>4</v>
      </c>
      <c r="L21" s="67">
        <v>3</v>
      </c>
      <c r="M21" s="67">
        <v>4</v>
      </c>
      <c r="N21" s="84"/>
      <c r="O21" s="84"/>
      <c r="P21" s="84">
        <v>3</v>
      </c>
      <c r="Q21" s="67">
        <v>1</v>
      </c>
      <c r="R21" s="67"/>
      <c r="S21" s="66">
        <f t="shared" si="0"/>
        <v>31</v>
      </c>
      <c r="U21" s="34"/>
      <c r="V21" s="34"/>
      <c r="W21" s="34"/>
    </row>
    <row r="22" spans="1:37" x14ac:dyDescent="0.25">
      <c r="A22" s="85" t="s">
        <v>221</v>
      </c>
      <c r="B22" s="67">
        <v>2</v>
      </c>
      <c r="C22" s="67">
        <v>5</v>
      </c>
      <c r="D22" s="67"/>
      <c r="E22" s="67">
        <v>2</v>
      </c>
      <c r="F22" s="67"/>
      <c r="G22" s="84">
        <v>11</v>
      </c>
      <c r="H22" s="84"/>
      <c r="I22" s="67"/>
      <c r="J22" s="67">
        <v>1</v>
      </c>
      <c r="K22" s="67">
        <v>5</v>
      </c>
      <c r="L22" s="67">
        <v>2</v>
      </c>
      <c r="M22" s="67">
        <v>4</v>
      </c>
      <c r="N22" s="84">
        <v>1</v>
      </c>
      <c r="O22" s="84"/>
      <c r="P22" s="84">
        <v>3</v>
      </c>
      <c r="Q22" s="67"/>
      <c r="R22" s="67">
        <v>3</v>
      </c>
      <c r="S22" s="66">
        <f t="shared" si="0"/>
        <v>39</v>
      </c>
      <c r="U22" s="34"/>
      <c r="V22" s="34"/>
      <c r="W22" s="34"/>
    </row>
    <row r="23" spans="1:37" x14ac:dyDescent="0.25">
      <c r="A23" s="85" t="s">
        <v>220</v>
      </c>
      <c r="B23" s="67">
        <v>3</v>
      </c>
      <c r="C23" s="67">
        <v>1</v>
      </c>
      <c r="D23" s="67"/>
      <c r="E23" s="67">
        <v>2</v>
      </c>
      <c r="F23" s="67"/>
      <c r="G23" s="84">
        <v>6</v>
      </c>
      <c r="H23" s="84">
        <v>1</v>
      </c>
      <c r="I23" s="67"/>
      <c r="J23" s="67">
        <v>1</v>
      </c>
      <c r="K23" s="67">
        <v>3</v>
      </c>
      <c r="L23" s="67">
        <v>3</v>
      </c>
      <c r="M23" s="67">
        <v>8</v>
      </c>
      <c r="N23" s="84"/>
      <c r="O23" s="84"/>
      <c r="P23" s="84">
        <v>4</v>
      </c>
      <c r="Q23" s="67">
        <v>1</v>
      </c>
      <c r="R23" s="67">
        <v>1</v>
      </c>
      <c r="S23" s="66">
        <f t="shared" si="0"/>
        <v>34</v>
      </c>
      <c r="U23" s="34"/>
      <c r="V23" s="34"/>
      <c r="W23" s="34"/>
    </row>
    <row r="24" spans="1:37" x14ac:dyDescent="0.25">
      <c r="A24" s="85" t="s">
        <v>219</v>
      </c>
      <c r="B24" s="67">
        <v>2</v>
      </c>
      <c r="C24" s="67">
        <v>3</v>
      </c>
      <c r="D24" s="67"/>
      <c r="E24" s="67">
        <v>4</v>
      </c>
      <c r="F24" s="67">
        <v>1</v>
      </c>
      <c r="G24" s="84">
        <v>6</v>
      </c>
      <c r="H24" s="84"/>
      <c r="I24" s="67"/>
      <c r="J24" s="67">
        <v>1</v>
      </c>
      <c r="K24" s="67">
        <v>2</v>
      </c>
      <c r="L24" s="67">
        <v>3</v>
      </c>
      <c r="M24" s="67">
        <v>5</v>
      </c>
      <c r="N24" s="84">
        <v>2</v>
      </c>
      <c r="O24" s="84"/>
      <c r="P24" s="84">
        <v>3</v>
      </c>
      <c r="Q24" s="67"/>
      <c r="R24" s="67"/>
      <c r="S24" s="66">
        <f t="shared" si="0"/>
        <v>32</v>
      </c>
      <c r="U24" s="34"/>
      <c r="V24" s="34"/>
      <c r="W24" s="34"/>
    </row>
    <row r="25" spans="1:37" x14ac:dyDescent="0.25">
      <c r="A25" s="83" t="s">
        <v>218</v>
      </c>
      <c r="B25" s="67">
        <v>4</v>
      </c>
      <c r="C25" s="67">
        <v>5</v>
      </c>
      <c r="D25" s="67"/>
      <c r="E25" s="67">
        <v>2</v>
      </c>
      <c r="F25" s="67">
        <v>1</v>
      </c>
      <c r="G25" s="84">
        <v>4</v>
      </c>
      <c r="H25" s="84"/>
      <c r="I25" s="67"/>
      <c r="J25" s="67">
        <v>1</v>
      </c>
      <c r="K25" s="67">
        <v>5</v>
      </c>
      <c r="L25" s="67">
        <v>2</v>
      </c>
      <c r="M25" s="67">
        <v>7</v>
      </c>
      <c r="N25" s="84"/>
      <c r="O25" s="84"/>
      <c r="P25" s="84">
        <v>4</v>
      </c>
      <c r="Q25" s="67">
        <v>1</v>
      </c>
      <c r="R25" s="67">
        <v>1</v>
      </c>
      <c r="S25" s="66">
        <f t="shared" si="0"/>
        <v>37</v>
      </c>
      <c r="T25" t="s">
        <v>299</v>
      </c>
      <c r="U25" s="34" t="s">
        <v>217</v>
      </c>
      <c r="V25" s="34"/>
      <c r="W25" s="34" t="s">
        <v>216</v>
      </c>
      <c r="Y25" s="97">
        <f>SUM(S20:S25)/12</f>
        <v>17.25</v>
      </c>
    </row>
    <row r="26" spans="1:37" ht="22.5" x14ac:dyDescent="0.3">
      <c r="A26" s="83" t="s">
        <v>215</v>
      </c>
      <c r="B26" s="82">
        <f t="shared" ref="B26:S26" si="1">SUM(B6:B25)</f>
        <v>39</v>
      </c>
      <c r="C26" s="82">
        <f t="shared" si="1"/>
        <v>60</v>
      </c>
      <c r="D26" s="82">
        <f t="shared" si="1"/>
        <v>0</v>
      </c>
      <c r="E26" s="82">
        <f t="shared" si="1"/>
        <v>40</v>
      </c>
      <c r="F26" s="82">
        <f t="shared" si="1"/>
        <v>10</v>
      </c>
      <c r="G26" s="82">
        <f t="shared" si="1"/>
        <v>116</v>
      </c>
      <c r="H26" s="82">
        <f t="shared" si="1"/>
        <v>3</v>
      </c>
      <c r="I26" s="82">
        <f t="shared" si="1"/>
        <v>1</v>
      </c>
      <c r="J26" s="82">
        <f t="shared" si="1"/>
        <v>21</v>
      </c>
      <c r="K26" s="82">
        <f t="shared" si="1"/>
        <v>78</v>
      </c>
      <c r="L26" s="82">
        <f t="shared" si="1"/>
        <v>33</v>
      </c>
      <c r="M26" s="82">
        <f t="shared" si="1"/>
        <v>98</v>
      </c>
      <c r="N26" s="82">
        <f t="shared" si="1"/>
        <v>3</v>
      </c>
      <c r="O26" s="82">
        <f t="shared" si="1"/>
        <v>0</v>
      </c>
      <c r="P26" s="82">
        <f t="shared" si="1"/>
        <v>39</v>
      </c>
      <c r="Q26" s="82">
        <f t="shared" si="1"/>
        <v>5</v>
      </c>
      <c r="R26" s="82">
        <f t="shared" si="1"/>
        <v>13</v>
      </c>
      <c r="S26" s="65">
        <f t="shared" si="1"/>
        <v>559</v>
      </c>
      <c r="T26" s="45" t="s">
        <v>214</v>
      </c>
      <c r="U26" s="45"/>
      <c r="V26" s="45"/>
      <c r="Y26" s="34">
        <f>SUM(Y19:Y25)/2</f>
        <v>21.196428571428569</v>
      </c>
    </row>
    <row r="27" spans="1:37" ht="18.75" x14ac:dyDescent="0.3">
      <c r="B27" s="330" t="s">
        <v>132</v>
      </c>
      <c r="C27" s="330"/>
      <c r="D27" s="330"/>
      <c r="E27" s="330"/>
      <c r="F27" s="330"/>
      <c r="G27" s="330"/>
      <c r="H27" s="311">
        <f>SUM(B26:H26)</f>
        <v>268</v>
      </c>
      <c r="I27" s="331" t="s">
        <v>131</v>
      </c>
      <c r="J27" s="331"/>
      <c r="K27" s="331"/>
      <c r="L27" s="331"/>
      <c r="M27" s="331"/>
      <c r="N27" s="331"/>
      <c r="O27" s="331"/>
      <c r="P27" s="311">
        <f>SUM(I26:P26)</f>
        <v>273</v>
      </c>
      <c r="Q27" s="307" t="s">
        <v>90</v>
      </c>
      <c r="R27" s="312">
        <v>18</v>
      </c>
      <c r="T27" s="329" t="s">
        <v>213</v>
      </c>
      <c r="U27" s="329"/>
      <c r="V27" s="329"/>
    </row>
    <row r="28" spans="1:37" ht="18.75" x14ac:dyDescent="0.3">
      <c r="B28" s="79"/>
      <c r="C28" s="79"/>
      <c r="D28" s="79"/>
      <c r="E28" s="79"/>
      <c r="F28" s="79"/>
      <c r="G28" s="79"/>
      <c r="H28" s="12"/>
      <c r="I28" s="79"/>
      <c r="J28" s="79"/>
      <c r="K28" s="79"/>
      <c r="L28" s="79"/>
      <c r="M28" s="79"/>
      <c r="N28" s="79"/>
      <c r="O28" s="79"/>
      <c r="P28" s="12"/>
      <c r="Q28" s="6"/>
      <c r="R28" s="78"/>
    </row>
    <row r="29" spans="1:37" x14ac:dyDescent="0.25">
      <c r="A29" t="s">
        <v>212</v>
      </c>
      <c r="R29" s="8"/>
      <c r="S29"/>
    </row>
    <row r="30" spans="1:37" x14ac:dyDescent="0.25">
      <c r="B30" s="6" t="s">
        <v>211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AF30" s="6"/>
      <c r="AG30" s="6"/>
      <c r="AH30" s="6"/>
      <c r="AI30" s="6"/>
      <c r="AJ30" s="2"/>
    </row>
    <row r="31" spans="1:37" x14ac:dyDescent="0.25">
      <c r="B31" s="6" t="s">
        <v>210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AF31" s="6"/>
      <c r="AG31" s="6"/>
      <c r="AH31" s="6"/>
      <c r="AI31" s="6"/>
      <c r="AJ31" s="6"/>
      <c r="AK31" s="8"/>
    </row>
    <row r="32" spans="1:37" x14ac:dyDescent="0.25">
      <c r="A32" t="s">
        <v>209</v>
      </c>
      <c r="B32" t="s">
        <v>208</v>
      </c>
    </row>
    <row r="33" spans="2:2" x14ac:dyDescent="0.25">
      <c r="B33" t="s">
        <v>207</v>
      </c>
    </row>
    <row r="34" spans="2:2" x14ac:dyDescent="0.25">
      <c r="B34" t="s">
        <v>206</v>
      </c>
    </row>
    <row r="35" spans="2:2" x14ac:dyDescent="0.25">
      <c r="B35" t="s">
        <v>205</v>
      </c>
    </row>
  </sheetData>
  <mergeCells count="3">
    <mergeCell ref="T27:V27"/>
    <mergeCell ref="B27:G27"/>
    <mergeCell ref="I27:O27"/>
  </mergeCells>
  <pageMargins left="0.51181102362204722" right="0.31496062992125984" top="0.39370078740157483" bottom="0.19685039370078741" header="0.31496062992125984" footer="0.31496062992125984"/>
  <pageSetup paperSize="9" scale="97" orientation="landscape" horizontalDpi="4294967293" verticalDpi="0" r:id="rId1"/>
  <ignoredErrors>
    <ignoredError sqref="B26:H26 J26:R2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20E21-C376-4172-A6FC-00D09027EE61}">
  <dimension ref="A1:AA41"/>
  <sheetViews>
    <sheetView zoomScaleNormal="100" workbookViewId="0">
      <selection sqref="A1:XFD1"/>
    </sheetView>
  </sheetViews>
  <sheetFormatPr baseColWidth="10" defaultRowHeight="15.75" x14ac:dyDescent="0.25"/>
  <cols>
    <col min="2" max="23" width="5.625" customWidth="1"/>
  </cols>
  <sheetData>
    <row r="1" spans="1:24" s="45" customFormat="1" ht="22.5" x14ac:dyDescent="0.3">
      <c r="A1" s="45" t="s">
        <v>295</v>
      </c>
      <c r="S1" s="65"/>
    </row>
    <row r="3" spans="1:24" ht="208.5" x14ac:dyDescent="0.45">
      <c r="A3" s="89" t="s">
        <v>32</v>
      </c>
      <c r="B3" s="87" t="s">
        <v>281</v>
      </c>
      <c r="C3" s="87" t="s">
        <v>104</v>
      </c>
      <c r="D3" s="87" t="s">
        <v>105</v>
      </c>
      <c r="E3" s="87" t="s">
        <v>251</v>
      </c>
      <c r="F3" s="87" t="s">
        <v>250</v>
      </c>
      <c r="G3" s="87" t="s">
        <v>280</v>
      </c>
      <c r="H3" s="87" t="s">
        <v>249</v>
      </c>
      <c r="I3" s="87" t="s">
        <v>279</v>
      </c>
      <c r="J3" s="87" t="s">
        <v>247</v>
      </c>
      <c r="K3" s="87" t="s">
        <v>278</v>
      </c>
      <c r="L3" s="87" t="s">
        <v>108</v>
      </c>
      <c r="M3" s="87" t="s">
        <v>252</v>
      </c>
      <c r="N3" s="87" t="s">
        <v>277</v>
      </c>
      <c r="O3" s="87" t="s">
        <v>109</v>
      </c>
      <c r="P3" s="87" t="s">
        <v>107</v>
      </c>
      <c r="Q3" s="87" t="s">
        <v>276</v>
      </c>
      <c r="R3" s="87" t="s">
        <v>275</v>
      </c>
      <c r="S3" s="87" t="s">
        <v>274</v>
      </c>
      <c r="T3" s="87" t="s">
        <v>273</v>
      </c>
      <c r="U3" s="87" t="s">
        <v>111</v>
      </c>
      <c r="V3" s="87" t="s">
        <v>110</v>
      </c>
      <c r="W3" s="87" t="s">
        <v>272</v>
      </c>
      <c r="X3" s="86"/>
    </row>
    <row r="4" spans="1:24" x14ac:dyDescent="0.25">
      <c r="A4" s="74"/>
      <c r="B4" s="17">
        <v>1</v>
      </c>
      <c r="C4" s="17">
        <v>2</v>
      </c>
      <c r="D4" s="17">
        <v>3</v>
      </c>
      <c r="E4" s="17">
        <v>4</v>
      </c>
      <c r="F4" s="17">
        <v>5</v>
      </c>
      <c r="G4" s="17">
        <v>6</v>
      </c>
      <c r="H4" s="17">
        <v>7</v>
      </c>
      <c r="I4" s="17">
        <v>8</v>
      </c>
      <c r="J4" s="17">
        <v>9</v>
      </c>
      <c r="K4" s="17">
        <v>10</v>
      </c>
      <c r="L4" s="17">
        <v>11</v>
      </c>
      <c r="M4" s="17">
        <v>12</v>
      </c>
      <c r="N4" s="17">
        <v>13</v>
      </c>
      <c r="O4" s="17">
        <v>14</v>
      </c>
      <c r="P4" s="17">
        <v>15</v>
      </c>
      <c r="Q4" s="17">
        <v>16</v>
      </c>
      <c r="R4" s="17">
        <v>17</v>
      </c>
      <c r="S4" s="17">
        <v>18</v>
      </c>
      <c r="T4" s="17">
        <v>19</v>
      </c>
      <c r="U4" s="17">
        <v>20</v>
      </c>
      <c r="V4" s="17">
        <v>21</v>
      </c>
      <c r="W4" s="17">
        <v>22</v>
      </c>
      <c r="X4" s="8"/>
    </row>
    <row r="5" spans="1:24" x14ac:dyDescent="0.25">
      <c r="A5" s="69" t="s">
        <v>161</v>
      </c>
      <c r="B5" s="94">
        <v>1</v>
      </c>
      <c r="C5" s="94">
        <v>1</v>
      </c>
      <c r="D5" s="94">
        <v>1</v>
      </c>
      <c r="E5" s="94">
        <v>1</v>
      </c>
      <c r="F5" s="94">
        <v>1</v>
      </c>
      <c r="G5" s="94">
        <v>1</v>
      </c>
      <c r="H5" s="94">
        <v>1</v>
      </c>
      <c r="I5" s="94">
        <v>1</v>
      </c>
      <c r="J5" s="93">
        <v>2</v>
      </c>
      <c r="K5" s="93">
        <v>2</v>
      </c>
      <c r="L5" s="93">
        <v>2</v>
      </c>
      <c r="M5" s="93">
        <v>2</v>
      </c>
      <c r="N5" s="93">
        <v>2</v>
      </c>
      <c r="O5" s="93">
        <v>2</v>
      </c>
      <c r="P5" s="93">
        <v>2</v>
      </c>
      <c r="Q5" s="93">
        <v>2</v>
      </c>
      <c r="R5" s="93">
        <v>2</v>
      </c>
      <c r="S5" s="93">
        <v>2</v>
      </c>
      <c r="T5" s="93">
        <v>2</v>
      </c>
      <c r="U5" s="92">
        <v>3</v>
      </c>
      <c r="V5" s="92">
        <v>3</v>
      </c>
      <c r="W5" s="92">
        <v>3</v>
      </c>
      <c r="X5" s="8"/>
    </row>
    <row r="6" spans="1:24" x14ac:dyDescent="0.25">
      <c r="A6" s="69" t="s">
        <v>233</v>
      </c>
      <c r="B6" s="92"/>
      <c r="C6" s="92">
        <v>3</v>
      </c>
      <c r="D6" s="92">
        <v>2</v>
      </c>
      <c r="E6" s="92"/>
      <c r="F6" s="92">
        <v>2</v>
      </c>
      <c r="G6" s="92"/>
      <c r="H6" s="92"/>
      <c r="I6" s="92">
        <v>1</v>
      </c>
      <c r="J6" s="19"/>
      <c r="K6" s="92"/>
      <c r="L6" s="92"/>
      <c r="M6" s="19"/>
      <c r="N6" s="19"/>
      <c r="O6" s="92">
        <v>1</v>
      </c>
      <c r="P6" s="19">
        <v>4</v>
      </c>
      <c r="Q6" s="19"/>
      <c r="R6" s="19">
        <v>1</v>
      </c>
      <c r="S6" s="92"/>
      <c r="T6" s="19"/>
      <c r="U6" s="19"/>
      <c r="V6" s="19"/>
      <c r="W6" s="19"/>
      <c r="X6" s="8">
        <f t="shared" ref="X6:X35" si="0">SUM(B6:W6)</f>
        <v>14</v>
      </c>
    </row>
    <row r="7" spans="1:24" x14ac:dyDescent="0.25">
      <c r="A7" s="69" t="s">
        <v>232</v>
      </c>
      <c r="B7" s="92">
        <v>1</v>
      </c>
      <c r="C7" s="92">
        <v>1</v>
      </c>
      <c r="D7" s="92"/>
      <c r="E7" s="92"/>
      <c r="F7" s="92">
        <v>1</v>
      </c>
      <c r="G7" s="92"/>
      <c r="H7" s="92"/>
      <c r="I7" s="92"/>
      <c r="J7" s="19"/>
      <c r="K7" s="92"/>
      <c r="L7" s="92"/>
      <c r="M7" s="19">
        <v>1</v>
      </c>
      <c r="N7" s="19">
        <v>1</v>
      </c>
      <c r="O7" s="92"/>
      <c r="P7" s="19">
        <v>2</v>
      </c>
      <c r="Q7" s="19"/>
      <c r="R7" s="19">
        <v>2</v>
      </c>
      <c r="S7" s="92"/>
      <c r="T7" s="19"/>
      <c r="U7" s="19"/>
      <c r="V7" s="19"/>
      <c r="W7" s="19">
        <v>3</v>
      </c>
      <c r="X7" s="8">
        <f t="shared" si="0"/>
        <v>12</v>
      </c>
    </row>
    <row r="8" spans="1:24" x14ac:dyDescent="0.25">
      <c r="A8" s="69" t="s">
        <v>231</v>
      </c>
      <c r="B8" s="67"/>
      <c r="C8" s="67">
        <v>3</v>
      </c>
      <c r="D8" s="67">
        <v>1</v>
      </c>
      <c r="E8" s="67">
        <v>1</v>
      </c>
      <c r="F8" s="67">
        <v>1</v>
      </c>
      <c r="G8" s="67"/>
      <c r="H8" s="67">
        <v>2</v>
      </c>
      <c r="I8" s="67"/>
      <c r="J8" s="19">
        <v>1</v>
      </c>
      <c r="K8" s="67"/>
      <c r="L8" s="67"/>
      <c r="M8" s="19">
        <v>1</v>
      </c>
      <c r="N8" s="19"/>
      <c r="O8" s="67">
        <v>1</v>
      </c>
      <c r="P8" s="19">
        <v>2</v>
      </c>
      <c r="Q8" s="19"/>
      <c r="R8" s="19">
        <v>1</v>
      </c>
      <c r="S8" s="67"/>
      <c r="T8" s="19"/>
      <c r="U8" s="19"/>
      <c r="V8" s="19"/>
      <c r="W8" s="19"/>
      <c r="X8" s="8">
        <f t="shared" si="0"/>
        <v>14</v>
      </c>
    </row>
    <row r="9" spans="1:24" x14ac:dyDescent="0.25">
      <c r="A9" s="69" t="s">
        <v>230</v>
      </c>
      <c r="B9" s="67"/>
      <c r="C9" s="67">
        <v>3</v>
      </c>
      <c r="D9" s="67">
        <v>1</v>
      </c>
      <c r="E9" s="67">
        <v>1</v>
      </c>
      <c r="F9" s="67"/>
      <c r="G9" s="67"/>
      <c r="H9" s="67">
        <v>1</v>
      </c>
      <c r="I9" s="67"/>
      <c r="J9" s="19">
        <v>1</v>
      </c>
      <c r="K9" s="67"/>
      <c r="L9" s="67">
        <v>3</v>
      </c>
      <c r="M9" s="19">
        <v>1</v>
      </c>
      <c r="N9" s="19"/>
      <c r="O9" s="67">
        <v>1</v>
      </c>
      <c r="P9" s="19">
        <v>2</v>
      </c>
      <c r="Q9" s="19">
        <v>1</v>
      </c>
      <c r="R9" s="19"/>
      <c r="S9" s="67"/>
      <c r="T9" s="19"/>
      <c r="U9" s="19"/>
      <c r="V9" s="19"/>
      <c r="W9" s="19"/>
      <c r="X9" s="8">
        <f t="shared" si="0"/>
        <v>15</v>
      </c>
    </row>
    <row r="10" spans="1:24" x14ac:dyDescent="0.25">
      <c r="A10" s="69" t="s">
        <v>271</v>
      </c>
      <c r="B10" s="67"/>
      <c r="C10" s="67">
        <v>3</v>
      </c>
      <c r="D10" s="67">
        <v>1</v>
      </c>
      <c r="E10" s="67">
        <v>1</v>
      </c>
      <c r="F10" s="67"/>
      <c r="G10" s="67">
        <v>1</v>
      </c>
      <c r="H10" s="67">
        <v>1</v>
      </c>
      <c r="I10" s="67"/>
      <c r="J10" s="19"/>
      <c r="K10" s="67"/>
      <c r="L10" s="67"/>
      <c r="M10" s="19"/>
      <c r="N10" s="19"/>
      <c r="O10" s="67">
        <v>1</v>
      </c>
      <c r="P10" s="19">
        <v>1</v>
      </c>
      <c r="Q10" s="19"/>
      <c r="R10" s="19"/>
      <c r="S10" s="67"/>
      <c r="T10" s="19">
        <v>1</v>
      </c>
      <c r="U10" s="19">
        <v>1</v>
      </c>
      <c r="V10" s="19"/>
      <c r="W10" s="19"/>
      <c r="X10" s="8">
        <f t="shared" si="0"/>
        <v>11</v>
      </c>
    </row>
    <row r="11" spans="1:24" x14ac:dyDescent="0.25">
      <c r="A11" s="69" t="s">
        <v>270</v>
      </c>
      <c r="B11" s="67"/>
      <c r="C11" s="67">
        <v>2</v>
      </c>
      <c r="D11" s="67">
        <v>1</v>
      </c>
      <c r="E11" s="67">
        <v>1</v>
      </c>
      <c r="F11" s="67"/>
      <c r="G11" s="67"/>
      <c r="H11" s="67">
        <v>2</v>
      </c>
      <c r="I11" s="67"/>
      <c r="J11" s="19">
        <v>1</v>
      </c>
      <c r="K11" s="67"/>
      <c r="L11" s="67">
        <v>1</v>
      </c>
      <c r="M11" s="19"/>
      <c r="N11" s="19"/>
      <c r="O11" s="67"/>
      <c r="P11" s="19">
        <v>1</v>
      </c>
      <c r="Q11" s="19"/>
      <c r="R11" s="19">
        <v>1</v>
      </c>
      <c r="S11" s="67"/>
      <c r="T11" s="19"/>
      <c r="U11" s="19"/>
      <c r="V11" s="19"/>
      <c r="W11" s="19"/>
      <c r="X11" s="8">
        <f t="shared" si="0"/>
        <v>10</v>
      </c>
    </row>
    <row r="12" spans="1:24" x14ac:dyDescent="0.25">
      <c r="A12" s="69" t="s">
        <v>229</v>
      </c>
      <c r="B12" s="67">
        <v>3</v>
      </c>
      <c r="C12" s="67"/>
      <c r="D12" s="67">
        <v>4</v>
      </c>
      <c r="E12" s="67">
        <v>1</v>
      </c>
      <c r="F12" s="67">
        <v>1</v>
      </c>
      <c r="G12" s="67"/>
      <c r="H12" s="67">
        <v>2</v>
      </c>
      <c r="I12" s="67"/>
      <c r="J12" s="19"/>
      <c r="K12" s="67"/>
      <c r="L12" s="67"/>
      <c r="M12" s="19">
        <v>1</v>
      </c>
      <c r="N12" s="19">
        <v>1</v>
      </c>
      <c r="O12" s="67">
        <v>2</v>
      </c>
      <c r="P12" s="19">
        <v>2</v>
      </c>
      <c r="Q12" s="19"/>
      <c r="R12" s="19">
        <v>1</v>
      </c>
      <c r="S12" s="67"/>
      <c r="T12" s="19">
        <v>1</v>
      </c>
      <c r="U12" s="19"/>
      <c r="V12" s="19"/>
      <c r="W12" s="19"/>
      <c r="X12" s="8">
        <f t="shared" si="0"/>
        <v>19</v>
      </c>
    </row>
    <row r="13" spans="1:24" x14ac:dyDescent="0.25">
      <c r="A13" s="69" t="s">
        <v>228</v>
      </c>
      <c r="B13" s="67"/>
      <c r="C13" s="67">
        <v>4</v>
      </c>
      <c r="D13" s="67"/>
      <c r="E13" s="67"/>
      <c r="F13" s="67"/>
      <c r="G13" s="67"/>
      <c r="H13" s="67">
        <v>3</v>
      </c>
      <c r="I13" s="67"/>
      <c r="J13" s="19"/>
      <c r="K13" s="67"/>
      <c r="L13" s="67"/>
      <c r="M13" s="19"/>
      <c r="N13" s="19"/>
      <c r="O13" s="67">
        <v>2</v>
      </c>
      <c r="P13" s="19">
        <v>2</v>
      </c>
      <c r="Q13" s="19"/>
      <c r="R13" s="19">
        <v>2</v>
      </c>
      <c r="S13" s="67"/>
      <c r="T13" s="19"/>
      <c r="U13" s="19"/>
      <c r="V13" s="19"/>
      <c r="W13" s="19"/>
      <c r="X13" s="8">
        <f t="shared" si="0"/>
        <v>13</v>
      </c>
    </row>
    <row r="14" spans="1:24" x14ac:dyDescent="0.25">
      <c r="A14" s="69" t="s">
        <v>269</v>
      </c>
      <c r="B14" s="67">
        <v>1</v>
      </c>
      <c r="C14" s="67">
        <v>2</v>
      </c>
      <c r="D14" s="67">
        <v>1</v>
      </c>
      <c r="E14" s="67"/>
      <c r="F14" s="67"/>
      <c r="G14" s="67"/>
      <c r="H14" s="67">
        <v>1</v>
      </c>
      <c r="I14" s="67"/>
      <c r="J14" s="19">
        <v>1</v>
      </c>
      <c r="K14" s="67"/>
      <c r="L14" s="67"/>
      <c r="M14" s="19"/>
      <c r="N14" s="19"/>
      <c r="O14" s="67">
        <v>1</v>
      </c>
      <c r="P14" s="19">
        <v>5</v>
      </c>
      <c r="Q14" s="19"/>
      <c r="R14" s="19">
        <v>2</v>
      </c>
      <c r="S14" s="67"/>
      <c r="T14" s="19"/>
      <c r="U14" s="19"/>
      <c r="V14" s="19">
        <v>1</v>
      </c>
      <c r="W14" s="19"/>
      <c r="X14" s="8">
        <f t="shared" si="0"/>
        <v>15</v>
      </c>
    </row>
    <row r="15" spans="1:24" x14ac:dyDescent="0.25">
      <c r="A15" s="69" t="s">
        <v>227</v>
      </c>
      <c r="B15" s="67"/>
      <c r="C15" s="67">
        <v>1</v>
      </c>
      <c r="D15" s="67">
        <v>1</v>
      </c>
      <c r="E15" s="67">
        <v>1</v>
      </c>
      <c r="F15" s="67"/>
      <c r="G15" s="67"/>
      <c r="H15" s="67">
        <v>3</v>
      </c>
      <c r="I15" s="67"/>
      <c r="J15" s="19">
        <v>1</v>
      </c>
      <c r="K15" s="67"/>
      <c r="L15" s="67"/>
      <c r="M15" s="19"/>
      <c r="N15" s="19"/>
      <c r="O15" s="67"/>
      <c r="P15" s="19">
        <v>5</v>
      </c>
      <c r="Q15" s="19"/>
      <c r="R15" s="19">
        <v>2</v>
      </c>
      <c r="S15" s="67"/>
      <c r="T15" s="19"/>
      <c r="U15" s="19"/>
      <c r="V15" s="19"/>
      <c r="W15" s="19"/>
      <c r="X15" s="8">
        <f t="shared" si="0"/>
        <v>14</v>
      </c>
    </row>
    <row r="16" spans="1:24" x14ac:dyDescent="0.25">
      <c r="A16" s="69" t="s">
        <v>226</v>
      </c>
      <c r="B16" s="67"/>
      <c r="C16" s="67">
        <v>1</v>
      </c>
      <c r="D16" s="67">
        <v>1</v>
      </c>
      <c r="E16" s="67">
        <v>2</v>
      </c>
      <c r="F16" s="67">
        <v>2</v>
      </c>
      <c r="G16" s="67"/>
      <c r="H16" s="67"/>
      <c r="I16" s="67"/>
      <c r="J16" s="19"/>
      <c r="K16" s="67"/>
      <c r="L16" s="67"/>
      <c r="M16" s="19"/>
      <c r="N16" s="19"/>
      <c r="O16" s="67"/>
      <c r="P16" s="19">
        <v>2</v>
      </c>
      <c r="Q16" s="19"/>
      <c r="R16" s="19"/>
      <c r="S16" s="67"/>
      <c r="T16" s="19"/>
      <c r="U16" s="19">
        <v>1</v>
      </c>
      <c r="V16" s="19">
        <v>2</v>
      </c>
      <c r="W16" s="19"/>
      <c r="X16" s="8">
        <f t="shared" si="0"/>
        <v>11</v>
      </c>
    </row>
    <row r="17" spans="1:24" x14ac:dyDescent="0.25">
      <c r="A17" s="69" t="s">
        <v>268</v>
      </c>
      <c r="B17" s="67"/>
      <c r="C17" s="67">
        <v>5</v>
      </c>
      <c r="D17" s="67"/>
      <c r="E17" s="67"/>
      <c r="F17" s="67"/>
      <c r="G17" s="67"/>
      <c r="H17" s="67">
        <v>3</v>
      </c>
      <c r="I17" s="67"/>
      <c r="J17" s="19">
        <v>1</v>
      </c>
      <c r="K17" s="67"/>
      <c r="L17" s="67">
        <v>1</v>
      </c>
      <c r="M17" s="19">
        <v>1</v>
      </c>
      <c r="N17" s="19">
        <v>1</v>
      </c>
      <c r="O17" s="67">
        <v>2</v>
      </c>
      <c r="P17" s="19">
        <v>1</v>
      </c>
      <c r="Q17" s="19"/>
      <c r="R17" s="19"/>
      <c r="S17" s="67"/>
      <c r="T17" s="19"/>
      <c r="U17" s="19"/>
      <c r="V17" s="19">
        <v>1</v>
      </c>
      <c r="W17" s="19"/>
      <c r="X17" s="8">
        <f t="shared" si="0"/>
        <v>16</v>
      </c>
    </row>
    <row r="18" spans="1:24" x14ac:dyDescent="0.25">
      <c r="A18" s="69" t="s">
        <v>267</v>
      </c>
      <c r="B18" s="67">
        <v>2</v>
      </c>
      <c r="C18" s="67">
        <v>2</v>
      </c>
      <c r="D18" s="67">
        <v>1</v>
      </c>
      <c r="E18" s="67"/>
      <c r="F18" s="67"/>
      <c r="G18" s="67"/>
      <c r="H18" s="67">
        <v>1</v>
      </c>
      <c r="I18" s="67"/>
      <c r="J18" s="19"/>
      <c r="K18" s="67"/>
      <c r="L18" s="67"/>
      <c r="M18" s="19"/>
      <c r="N18" s="19"/>
      <c r="O18" s="67">
        <v>1</v>
      </c>
      <c r="P18" s="19">
        <v>5</v>
      </c>
      <c r="Q18" s="19"/>
      <c r="R18" s="19"/>
      <c r="S18" s="67"/>
      <c r="T18" s="19">
        <v>1</v>
      </c>
      <c r="U18" s="19"/>
      <c r="V18" s="19">
        <v>1</v>
      </c>
      <c r="W18" s="19"/>
      <c r="X18" s="8">
        <f t="shared" si="0"/>
        <v>14</v>
      </c>
    </row>
    <row r="19" spans="1:24" x14ac:dyDescent="0.25">
      <c r="A19" s="69" t="s">
        <v>266</v>
      </c>
      <c r="B19" s="67"/>
      <c r="C19" s="67">
        <v>2</v>
      </c>
      <c r="D19" s="67">
        <v>2</v>
      </c>
      <c r="E19" s="67">
        <v>1</v>
      </c>
      <c r="F19" s="67"/>
      <c r="G19" s="67"/>
      <c r="H19" s="67">
        <v>1</v>
      </c>
      <c r="I19" s="67"/>
      <c r="J19" s="19">
        <v>1</v>
      </c>
      <c r="K19" s="67"/>
      <c r="L19" s="67">
        <v>1</v>
      </c>
      <c r="M19" s="19"/>
      <c r="N19" s="19"/>
      <c r="O19" s="67">
        <v>2</v>
      </c>
      <c r="P19" s="19">
        <v>3</v>
      </c>
      <c r="Q19" s="19"/>
      <c r="R19" s="19"/>
      <c r="S19" s="67"/>
      <c r="T19" s="19"/>
      <c r="U19" s="19">
        <v>1</v>
      </c>
      <c r="V19" s="19"/>
      <c r="W19" s="19"/>
      <c r="X19" s="8">
        <f t="shared" si="0"/>
        <v>14</v>
      </c>
    </row>
    <row r="20" spans="1:24" x14ac:dyDescent="0.25">
      <c r="A20" s="69" t="s">
        <v>265</v>
      </c>
      <c r="B20" s="67"/>
      <c r="C20" s="67">
        <v>3</v>
      </c>
      <c r="D20" s="67">
        <v>1</v>
      </c>
      <c r="E20" s="67">
        <v>1</v>
      </c>
      <c r="F20" s="67">
        <v>1</v>
      </c>
      <c r="G20" s="67"/>
      <c r="H20" s="67">
        <v>2</v>
      </c>
      <c r="I20" s="67"/>
      <c r="J20" s="19">
        <v>1</v>
      </c>
      <c r="K20" s="67"/>
      <c r="L20" s="67"/>
      <c r="M20" s="19"/>
      <c r="N20" s="19"/>
      <c r="O20" s="67">
        <v>1</v>
      </c>
      <c r="P20" s="19">
        <v>3</v>
      </c>
      <c r="Q20" s="19"/>
      <c r="R20" s="19"/>
      <c r="S20" s="67"/>
      <c r="T20" s="19"/>
      <c r="U20" s="19">
        <v>1</v>
      </c>
      <c r="V20" s="19">
        <v>1</v>
      </c>
      <c r="W20" s="19"/>
      <c r="X20" s="8">
        <f t="shared" si="0"/>
        <v>15</v>
      </c>
    </row>
    <row r="21" spans="1:24" x14ac:dyDescent="0.25">
      <c r="A21" s="69" t="s">
        <v>264</v>
      </c>
      <c r="B21" s="67">
        <v>1</v>
      </c>
      <c r="C21" s="67">
        <v>1</v>
      </c>
      <c r="D21" s="67">
        <v>3</v>
      </c>
      <c r="E21" s="67">
        <v>1</v>
      </c>
      <c r="F21" s="67"/>
      <c r="G21" s="67"/>
      <c r="H21" s="67">
        <v>2</v>
      </c>
      <c r="I21" s="67"/>
      <c r="J21" s="19"/>
      <c r="K21" s="67"/>
      <c r="L21" s="67">
        <v>2</v>
      </c>
      <c r="M21" s="19">
        <v>1</v>
      </c>
      <c r="N21" s="19"/>
      <c r="O21" s="67">
        <v>2</v>
      </c>
      <c r="P21" s="19">
        <v>3</v>
      </c>
      <c r="Q21" s="19"/>
      <c r="R21" s="19"/>
      <c r="S21" s="67"/>
      <c r="T21" s="19"/>
      <c r="U21" s="19"/>
      <c r="V21" s="19"/>
      <c r="W21" s="19"/>
      <c r="X21" s="8">
        <f t="shared" si="0"/>
        <v>16</v>
      </c>
    </row>
    <row r="22" spans="1:24" x14ac:dyDescent="0.25">
      <c r="A22" s="69" t="s">
        <v>263</v>
      </c>
      <c r="B22" s="67">
        <v>1</v>
      </c>
      <c r="C22" s="67">
        <v>1</v>
      </c>
      <c r="D22" s="67">
        <v>3</v>
      </c>
      <c r="E22" s="67"/>
      <c r="F22" s="67"/>
      <c r="G22" s="67"/>
      <c r="H22" s="67">
        <v>3</v>
      </c>
      <c r="I22" s="67"/>
      <c r="J22" s="19"/>
      <c r="K22" s="67"/>
      <c r="L22" s="67">
        <v>2</v>
      </c>
      <c r="M22" s="19"/>
      <c r="N22" s="19"/>
      <c r="O22" s="67">
        <v>2</v>
      </c>
      <c r="P22" s="19">
        <v>4</v>
      </c>
      <c r="Q22" s="19"/>
      <c r="R22" s="19"/>
      <c r="S22" s="67">
        <v>1</v>
      </c>
      <c r="T22" s="19"/>
      <c r="U22" s="19"/>
      <c r="V22" s="19"/>
      <c r="W22" s="19"/>
      <c r="X22" s="8">
        <f t="shared" si="0"/>
        <v>17</v>
      </c>
    </row>
    <row r="23" spans="1:24" x14ac:dyDescent="0.25">
      <c r="A23" s="69" t="s">
        <v>262</v>
      </c>
      <c r="B23" s="67"/>
      <c r="C23" s="67">
        <v>3</v>
      </c>
      <c r="D23" s="67">
        <v>1</v>
      </c>
      <c r="E23" s="67">
        <v>1</v>
      </c>
      <c r="F23" s="67"/>
      <c r="G23" s="67"/>
      <c r="H23" s="67"/>
      <c r="I23" s="67"/>
      <c r="J23" s="19"/>
      <c r="K23" s="67"/>
      <c r="L23" s="67">
        <v>1</v>
      </c>
      <c r="M23" s="19"/>
      <c r="N23" s="19"/>
      <c r="O23" s="67"/>
      <c r="P23" s="19">
        <v>5</v>
      </c>
      <c r="Q23" s="19"/>
      <c r="R23" s="19"/>
      <c r="S23" s="67"/>
      <c r="T23" s="19"/>
      <c r="U23" s="19"/>
      <c r="V23" s="19">
        <v>1</v>
      </c>
      <c r="W23" s="19"/>
      <c r="X23" s="8">
        <f t="shared" si="0"/>
        <v>12</v>
      </c>
    </row>
    <row r="24" spans="1:24" x14ac:dyDescent="0.25">
      <c r="A24" s="69" t="s">
        <v>196</v>
      </c>
      <c r="B24" s="67">
        <v>2</v>
      </c>
      <c r="C24" s="67">
        <v>3</v>
      </c>
      <c r="D24" s="67">
        <v>2</v>
      </c>
      <c r="E24" s="67">
        <v>1</v>
      </c>
      <c r="F24" s="67"/>
      <c r="G24" s="67"/>
      <c r="H24" s="67">
        <v>2</v>
      </c>
      <c r="I24" s="67">
        <v>1</v>
      </c>
      <c r="J24" s="19">
        <v>1</v>
      </c>
      <c r="K24" s="67"/>
      <c r="L24" s="67">
        <v>1</v>
      </c>
      <c r="M24" s="19"/>
      <c r="N24" s="19"/>
      <c r="O24" s="67"/>
      <c r="P24" s="19">
        <v>1</v>
      </c>
      <c r="Q24" s="19"/>
      <c r="R24" s="19"/>
      <c r="S24" s="67"/>
      <c r="T24" s="19"/>
      <c r="U24" s="19"/>
      <c r="V24" s="19">
        <v>1</v>
      </c>
      <c r="W24" s="19"/>
      <c r="X24" s="8">
        <f t="shared" si="0"/>
        <v>15</v>
      </c>
    </row>
    <row r="25" spans="1:24" x14ac:dyDescent="0.25">
      <c r="A25" s="69" t="s">
        <v>195</v>
      </c>
      <c r="B25" s="67"/>
      <c r="C25" s="67">
        <v>3</v>
      </c>
      <c r="D25" s="67">
        <v>1</v>
      </c>
      <c r="E25" s="67">
        <v>1</v>
      </c>
      <c r="F25" s="67">
        <v>1</v>
      </c>
      <c r="G25" s="67"/>
      <c r="H25" s="67">
        <v>1</v>
      </c>
      <c r="I25" s="67"/>
      <c r="J25" s="19">
        <v>1</v>
      </c>
      <c r="K25" s="67"/>
      <c r="L25" s="67">
        <v>1</v>
      </c>
      <c r="M25" s="19">
        <v>1</v>
      </c>
      <c r="N25" s="19"/>
      <c r="O25" s="67">
        <v>1</v>
      </c>
      <c r="P25" s="19">
        <v>2</v>
      </c>
      <c r="Q25" s="19"/>
      <c r="R25" s="19"/>
      <c r="S25" s="67"/>
      <c r="T25" s="19"/>
      <c r="U25" s="19"/>
      <c r="V25" s="19"/>
      <c r="W25" s="19"/>
      <c r="X25" s="8">
        <f t="shared" si="0"/>
        <v>13</v>
      </c>
    </row>
    <row r="26" spans="1:24" x14ac:dyDescent="0.25">
      <c r="A26" s="69" t="s">
        <v>261</v>
      </c>
      <c r="B26" s="67">
        <v>2</v>
      </c>
      <c r="C26" s="67">
        <v>3</v>
      </c>
      <c r="D26" s="67">
        <v>2</v>
      </c>
      <c r="E26" s="67">
        <v>1</v>
      </c>
      <c r="F26" s="67"/>
      <c r="G26" s="67"/>
      <c r="H26" s="67"/>
      <c r="I26" s="67"/>
      <c r="J26" s="19"/>
      <c r="K26" s="67"/>
      <c r="L26" s="67"/>
      <c r="M26" s="19">
        <v>1</v>
      </c>
      <c r="N26" s="19"/>
      <c r="O26" s="67">
        <v>2</v>
      </c>
      <c r="P26" s="19">
        <v>4</v>
      </c>
      <c r="Q26" s="19"/>
      <c r="R26" s="19"/>
      <c r="S26" s="67"/>
      <c r="T26" s="19">
        <v>1</v>
      </c>
      <c r="U26" s="19">
        <v>1</v>
      </c>
      <c r="V26" s="19">
        <v>1</v>
      </c>
      <c r="W26" s="19"/>
      <c r="X26" s="8">
        <f t="shared" si="0"/>
        <v>18</v>
      </c>
    </row>
    <row r="27" spans="1:24" x14ac:dyDescent="0.25">
      <c r="A27" s="69" t="s">
        <v>194</v>
      </c>
      <c r="B27" s="67"/>
      <c r="C27" s="67">
        <v>1</v>
      </c>
      <c r="D27" s="67">
        <v>4</v>
      </c>
      <c r="E27" s="67">
        <v>1</v>
      </c>
      <c r="F27" s="67"/>
      <c r="G27" s="67"/>
      <c r="H27" s="67">
        <v>3</v>
      </c>
      <c r="I27" s="67"/>
      <c r="J27" s="19"/>
      <c r="K27" s="67"/>
      <c r="L27" s="67">
        <v>1</v>
      </c>
      <c r="M27" s="19">
        <v>1</v>
      </c>
      <c r="N27" s="19"/>
      <c r="O27" s="67">
        <v>1</v>
      </c>
      <c r="P27" s="19">
        <v>4</v>
      </c>
      <c r="Q27" s="19"/>
      <c r="R27" s="19"/>
      <c r="S27" s="67"/>
      <c r="T27" s="19">
        <v>1</v>
      </c>
      <c r="U27" s="19"/>
      <c r="V27" s="19"/>
      <c r="W27" s="19"/>
      <c r="X27" s="8">
        <f t="shared" si="0"/>
        <v>17</v>
      </c>
    </row>
    <row r="28" spans="1:24" x14ac:dyDescent="0.25">
      <c r="A28" s="69" t="s">
        <v>193</v>
      </c>
      <c r="B28" s="67">
        <v>1</v>
      </c>
      <c r="C28" s="67">
        <v>2</v>
      </c>
      <c r="D28" s="67">
        <v>1</v>
      </c>
      <c r="E28" s="67">
        <v>1</v>
      </c>
      <c r="F28" s="67"/>
      <c r="G28" s="67"/>
      <c r="H28" s="67">
        <v>1</v>
      </c>
      <c r="I28" s="67"/>
      <c r="J28" s="19"/>
      <c r="K28" s="67"/>
      <c r="L28" s="67">
        <v>1</v>
      </c>
      <c r="M28" s="19"/>
      <c r="N28" s="19"/>
      <c r="O28" s="67">
        <v>2</v>
      </c>
      <c r="P28" s="19">
        <v>3</v>
      </c>
      <c r="Q28" s="19"/>
      <c r="R28" s="19"/>
      <c r="S28" s="67"/>
      <c r="T28" s="19"/>
      <c r="U28" s="19"/>
      <c r="V28" s="19"/>
      <c r="W28" s="19">
        <v>1</v>
      </c>
      <c r="X28" s="8">
        <f t="shared" si="0"/>
        <v>13</v>
      </c>
    </row>
    <row r="29" spans="1:24" x14ac:dyDescent="0.25">
      <c r="A29" s="69" t="s">
        <v>260</v>
      </c>
      <c r="B29" s="67">
        <v>1</v>
      </c>
      <c r="C29" s="67">
        <v>3</v>
      </c>
      <c r="D29" s="67">
        <v>5</v>
      </c>
      <c r="E29" s="67">
        <v>1</v>
      </c>
      <c r="F29" s="67"/>
      <c r="G29" s="67"/>
      <c r="H29" s="67">
        <v>2</v>
      </c>
      <c r="I29" s="67"/>
      <c r="J29" s="19">
        <v>1</v>
      </c>
      <c r="K29" s="67"/>
      <c r="L29" s="67">
        <v>1</v>
      </c>
      <c r="M29" s="19">
        <v>1</v>
      </c>
      <c r="N29" s="19"/>
      <c r="O29" s="67"/>
      <c r="P29" s="19">
        <v>3</v>
      </c>
      <c r="Q29" s="19"/>
      <c r="R29" s="19"/>
      <c r="S29" s="67"/>
      <c r="T29" s="19"/>
      <c r="U29" s="19"/>
      <c r="V29" s="19"/>
      <c r="W29" s="19"/>
      <c r="X29" s="8">
        <f t="shared" si="0"/>
        <v>18</v>
      </c>
    </row>
    <row r="30" spans="1:24" x14ac:dyDescent="0.25">
      <c r="A30" s="69" t="s">
        <v>192</v>
      </c>
      <c r="B30" s="67"/>
      <c r="C30" s="67">
        <v>4</v>
      </c>
      <c r="D30" s="67">
        <v>3</v>
      </c>
      <c r="E30" s="67"/>
      <c r="F30" s="67"/>
      <c r="G30" s="67"/>
      <c r="H30" s="67">
        <v>2</v>
      </c>
      <c r="I30" s="67"/>
      <c r="J30" s="19">
        <v>1</v>
      </c>
      <c r="K30" s="67"/>
      <c r="L30" s="67">
        <v>1</v>
      </c>
      <c r="M30" s="19"/>
      <c r="N30" s="19"/>
      <c r="O30" s="67">
        <v>1</v>
      </c>
      <c r="P30" s="19">
        <v>4</v>
      </c>
      <c r="Q30" s="19"/>
      <c r="R30" s="19"/>
      <c r="S30" s="67"/>
      <c r="T30" s="19"/>
      <c r="U30" s="19"/>
      <c r="V30" s="19"/>
      <c r="W30" s="19"/>
      <c r="X30" s="8">
        <f t="shared" si="0"/>
        <v>16</v>
      </c>
    </row>
    <row r="31" spans="1:24" x14ac:dyDescent="0.25">
      <c r="A31" s="69" t="s">
        <v>191</v>
      </c>
      <c r="B31" s="67"/>
      <c r="C31" s="67">
        <v>3</v>
      </c>
      <c r="D31" s="67"/>
      <c r="E31" s="67"/>
      <c r="F31" s="67"/>
      <c r="G31" s="67"/>
      <c r="H31" s="67">
        <v>1</v>
      </c>
      <c r="I31" s="67"/>
      <c r="J31" s="19">
        <v>1</v>
      </c>
      <c r="K31" s="67"/>
      <c r="L31" s="67">
        <v>1</v>
      </c>
      <c r="M31" s="19"/>
      <c r="N31" s="19"/>
      <c r="O31" s="67"/>
      <c r="P31" s="19">
        <v>2</v>
      </c>
      <c r="Q31" s="19"/>
      <c r="R31" s="19"/>
      <c r="S31" s="67"/>
      <c r="T31" s="19"/>
      <c r="U31" s="19"/>
      <c r="V31" s="19">
        <v>1</v>
      </c>
      <c r="W31" s="19"/>
      <c r="X31" s="8">
        <f t="shared" si="0"/>
        <v>9</v>
      </c>
    </row>
    <row r="32" spans="1:24" x14ac:dyDescent="0.25">
      <c r="A32" s="69" t="s">
        <v>259</v>
      </c>
      <c r="B32" s="67"/>
      <c r="C32" s="67">
        <v>2</v>
      </c>
      <c r="D32" s="67">
        <v>3</v>
      </c>
      <c r="E32" s="67"/>
      <c r="F32" s="67"/>
      <c r="G32" s="67"/>
      <c r="H32" s="67">
        <v>2</v>
      </c>
      <c r="I32" s="67">
        <v>1</v>
      </c>
      <c r="J32" s="19"/>
      <c r="K32" s="67"/>
      <c r="L32" s="67">
        <v>2</v>
      </c>
      <c r="M32" s="19">
        <v>1</v>
      </c>
      <c r="N32" s="19"/>
      <c r="O32" s="67">
        <v>1</v>
      </c>
      <c r="P32" s="19">
        <v>4</v>
      </c>
      <c r="Q32" s="19"/>
      <c r="R32" s="19"/>
      <c r="S32" s="67"/>
      <c r="T32" s="19"/>
      <c r="U32" s="19"/>
      <c r="V32" s="19"/>
      <c r="W32" s="19"/>
      <c r="X32" s="8">
        <f t="shared" si="0"/>
        <v>16</v>
      </c>
    </row>
    <row r="33" spans="1:27" x14ac:dyDescent="0.25">
      <c r="A33" s="69" t="s">
        <v>190</v>
      </c>
      <c r="B33" s="67">
        <v>3</v>
      </c>
      <c r="C33" s="67">
        <v>3</v>
      </c>
      <c r="D33" s="67">
        <v>1</v>
      </c>
      <c r="E33" s="67">
        <v>1</v>
      </c>
      <c r="F33" s="67">
        <v>1</v>
      </c>
      <c r="G33" s="67"/>
      <c r="H33" s="67"/>
      <c r="I33" s="67"/>
      <c r="J33" s="19">
        <v>1</v>
      </c>
      <c r="K33" s="67"/>
      <c r="L33" s="67">
        <v>2</v>
      </c>
      <c r="M33" s="19"/>
      <c r="N33" s="19">
        <v>1</v>
      </c>
      <c r="O33" s="67">
        <v>1</v>
      </c>
      <c r="P33" s="19">
        <v>5</v>
      </c>
      <c r="Q33" s="19"/>
      <c r="R33" s="19"/>
      <c r="S33" s="67"/>
      <c r="T33" s="19"/>
      <c r="U33" s="19"/>
      <c r="V33" s="19"/>
      <c r="W33" s="19"/>
      <c r="X33" s="8">
        <f t="shared" si="0"/>
        <v>19</v>
      </c>
    </row>
    <row r="34" spans="1:27" x14ac:dyDescent="0.25">
      <c r="A34" s="69" t="s">
        <v>189</v>
      </c>
      <c r="B34" s="67"/>
      <c r="C34" s="67">
        <v>4</v>
      </c>
      <c r="D34" s="67">
        <v>1</v>
      </c>
      <c r="E34" s="67"/>
      <c r="F34" s="67"/>
      <c r="G34" s="67"/>
      <c r="H34" s="67">
        <v>1</v>
      </c>
      <c r="I34" s="67"/>
      <c r="J34" s="19">
        <v>1</v>
      </c>
      <c r="K34" s="67"/>
      <c r="L34" s="67"/>
      <c r="M34" s="19"/>
      <c r="N34" s="19"/>
      <c r="O34" s="67">
        <v>1</v>
      </c>
      <c r="P34" s="19">
        <v>4</v>
      </c>
      <c r="Q34" s="19"/>
      <c r="R34" s="19"/>
      <c r="S34" s="67"/>
      <c r="T34" s="19"/>
      <c r="U34" s="19"/>
      <c r="V34" s="19">
        <v>1</v>
      </c>
      <c r="W34" s="19"/>
      <c r="X34" s="8">
        <f t="shared" si="0"/>
        <v>13</v>
      </c>
    </row>
    <row r="35" spans="1:27" x14ac:dyDescent="0.25">
      <c r="A35" s="69" t="s">
        <v>258</v>
      </c>
      <c r="B35" s="67"/>
      <c r="C35" s="67">
        <v>3</v>
      </c>
      <c r="D35" s="67">
        <v>1</v>
      </c>
      <c r="E35" s="67"/>
      <c r="F35" s="67"/>
      <c r="G35" s="67"/>
      <c r="H35" s="67"/>
      <c r="I35" s="67"/>
      <c r="J35" s="19"/>
      <c r="K35" s="67"/>
      <c r="L35" s="67">
        <v>2</v>
      </c>
      <c r="M35" s="19"/>
      <c r="N35" s="19"/>
      <c r="O35" s="67">
        <v>2</v>
      </c>
      <c r="P35" s="19">
        <v>5</v>
      </c>
      <c r="Q35" s="19"/>
      <c r="R35" s="19">
        <v>1</v>
      </c>
      <c r="S35" s="67"/>
      <c r="T35" s="19"/>
      <c r="U35" s="19"/>
      <c r="V35" s="19"/>
      <c r="W35" s="19"/>
      <c r="X35" s="8">
        <f t="shared" si="0"/>
        <v>14</v>
      </c>
    </row>
    <row r="36" spans="1:27" ht="22.5" x14ac:dyDescent="0.3">
      <c r="A36" s="91" t="s">
        <v>257</v>
      </c>
      <c r="B36" s="8">
        <f t="shared" ref="B36:X36" si="1">SUM(B6:B35)</f>
        <v>18</v>
      </c>
      <c r="C36" s="8">
        <f t="shared" si="1"/>
        <v>74</v>
      </c>
      <c r="D36" s="8">
        <f t="shared" si="1"/>
        <v>48</v>
      </c>
      <c r="E36" s="8">
        <f t="shared" si="1"/>
        <v>19</v>
      </c>
      <c r="F36" s="8">
        <f t="shared" si="1"/>
        <v>10</v>
      </c>
      <c r="G36" s="8">
        <f t="shared" si="1"/>
        <v>1</v>
      </c>
      <c r="H36" s="8">
        <f t="shared" si="1"/>
        <v>42</v>
      </c>
      <c r="I36" s="8">
        <f t="shared" si="1"/>
        <v>3</v>
      </c>
      <c r="J36" s="8">
        <f t="shared" si="1"/>
        <v>15</v>
      </c>
      <c r="K36" s="8">
        <f t="shared" si="1"/>
        <v>0</v>
      </c>
      <c r="L36" s="8">
        <f t="shared" si="1"/>
        <v>24</v>
      </c>
      <c r="M36" s="8">
        <f t="shared" si="1"/>
        <v>11</v>
      </c>
      <c r="N36" s="8">
        <f t="shared" si="1"/>
        <v>4</v>
      </c>
      <c r="O36" s="8">
        <f t="shared" si="1"/>
        <v>31</v>
      </c>
      <c r="P36" s="8">
        <f t="shared" si="1"/>
        <v>93</v>
      </c>
      <c r="Q36" s="8">
        <f t="shared" si="1"/>
        <v>1</v>
      </c>
      <c r="R36" s="8">
        <f t="shared" si="1"/>
        <v>13</v>
      </c>
      <c r="S36" s="8">
        <f t="shared" si="1"/>
        <v>1</v>
      </c>
      <c r="T36" s="8">
        <f t="shared" si="1"/>
        <v>5</v>
      </c>
      <c r="U36" s="8">
        <f t="shared" si="1"/>
        <v>5</v>
      </c>
      <c r="V36" s="8">
        <f t="shared" si="1"/>
        <v>11</v>
      </c>
      <c r="W36" s="8">
        <f t="shared" si="1"/>
        <v>4</v>
      </c>
      <c r="X36" s="65">
        <f t="shared" si="1"/>
        <v>433</v>
      </c>
      <c r="Y36" s="45" t="s">
        <v>256</v>
      </c>
      <c r="Z36" s="45"/>
    </row>
    <row r="37" spans="1:27" ht="18.75" x14ac:dyDescent="0.3">
      <c r="B37" s="332" t="s">
        <v>132</v>
      </c>
      <c r="C37" s="332"/>
      <c r="D37" s="332"/>
      <c r="E37" s="332"/>
      <c r="F37" s="332"/>
      <c r="G37" s="332"/>
      <c r="H37" s="332"/>
      <c r="I37" s="81">
        <f>SUM(B36:I36)</f>
        <v>215</v>
      </c>
      <c r="J37" s="333" t="s">
        <v>131</v>
      </c>
      <c r="K37" s="333"/>
      <c r="L37" s="333"/>
      <c r="M37" s="333"/>
      <c r="N37" s="333"/>
      <c r="O37" s="333"/>
      <c r="P37" s="333"/>
      <c r="Q37" s="333"/>
      <c r="R37" s="333"/>
      <c r="S37" s="333"/>
      <c r="T37" s="80">
        <f>SUM(J36:T36)</f>
        <v>198</v>
      </c>
      <c r="U37" s="334" t="s">
        <v>90</v>
      </c>
      <c r="V37" s="334"/>
      <c r="W37" s="90">
        <f>SUM(U36:W36)</f>
        <v>20</v>
      </c>
      <c r="X37" s="8"/>
      <c r="Y37" s="335" t="s">
        <v>255</v>
      </c>
      <c r="Z37" s="335"/>
      <c r="AA37" s="335"/>
    </row>
    <row r="40" spans="1:27" x14ac:dyDescent="0.25">
      <c r="A40" t="s">
        <v>254</v>
      </c>
    </row>
    <row r="41" spans="1:27" x14ac:dyDescent="0.25">
      <c r="B41" t="s">
        <v>253</v>
      </c>
    </row>
  </sheetData>
  <mergeCells count="4">
    <mergeCell ref="B37:H37"/>
    <mergeCell ref="J37:S37"/>
    <mergeCell ref="U37:V37"/>
    <mergeCell ref="Y37:AA37"/>
  </mergeCells>
  <pageMargins left="0.11811023622047245" right="0.11811023622047245" top="0.19685039370078741" bottom="0.19685039370078741" header="0.31496062992125984" footer="0.31496062992125984"/>
  <pageSetup paperSize="9" scale="82" orientation="landscape" horizontalDpi="4294967293" verticalDpi="0" r:id="rId1"/>
  <rowBreaks count="1" manualBreakCount="1">
    <brk id="3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2BEC2-E7E2-4E22-9BE8-F2B1967602D9}">
  <dimension ref="A1:U15"/>
  <sheetViews>
    <sheetView workbookViewId="0">
      <selection activeCell="U15" sqref="U15"/>
    </sheetView>
  </sheetViews>
  <sheetFormatPr baseColWidth="10" defaultRowHeight="15.75" x14ac:dyDescent="0.25"/>
  <cols>
    <col min="1" max="1" width="9.5" customWidth="1"/>
    <col min="2" max="18" width="6.625" customWidth="1"/>
  </cols>
  <sheetData>
    <row r="1" spans="1:21" s="45" customFormat="1" ht="22.5" x14ac:dyDescent="0.3">
      <c r="A1" s="45" t="s">
        <v>296</v>
      </c>
      <c r="S1" s="65"/>
    </row>
    <row r="3" spans="1:21" ht="155.1" customHeight="1" x14ac:dyDescent="0.35">
      <c r="A3" s="77" t="s">
        <v>68</v>
      </c>
      <c r="B3" s="75" t="s">
        <v>204</v>
      </c>
      <c r="C3" s="76" t="s">
        <v>184</v>
      </c>
      <c r="D3" s="76" t="s">
        <v>183</v>
      </c>
      <c r="E3" s="76" t="s">
        <v>181</v>
      </c>
      <c r="F3" s="76" t="s">
        <v>203</v>
      </c>
      <c r="G3" s="75" t="s">
        <v>202</v>
      </c>
      <c r="H3" s="76" t="s">
        <v>177</v>
      </c>
      <c r="I3" s="76" t="s">
        <v>108</v>
      </c>
      <c r="J3" s="76" t="s">
        <v>201</v>
      </c>
      <c r="K3" s="75" t="s">
        <v>200</v>
      </c>
      <c r="L3" s="76" t="s">
        <v>199</v>
      </c>
      <c r="M3" s="75" t="s">
        <v>172</v>
      </c>
      <c r="N3" s="75" t="s">
        <v>198</v>
      </c>
      <c r="O3" s="75" t="s">
        <v>197</v>
      </c>
      <c r="P3" s="75" t="s">
        <v>163</v>
      </c>
      <c r="Q3" s="8"/>
      <c r="R3" s="8"/>
      <c r="S3" s="8"/>
      <c r="T3" s="8"/>
    </row>
    <row r="4" spans="1:21" x14ac:dyDescent="0.25">
      <c r="A4" s="74"/>
      <c r="B4" s="73">
        <v>1</v>
      </c>
      <c r="C4" s="73">
        <v>2</v>
      </c>
      <c r="D4" s="73">
        <v>3</v>
      </c>
      <c r="E4" s="73">
        <v>4</v>
      </c>
      <c r="F4" s="73">
        <v>5</v>
      </c>
      <c r="G4" s="73">
        <v>6</v>
      </c>
      <c r="H4" s="73">
        <v>7</v>
      </c>
      <c r="I4" s="73">
        <v>8</v>
      </c>
      <c r="J4" s="73">
        <v>13</v>
      </c>
      <c r="K4" s="73">
        <v>9</v>
      </c>
      <c r="L4" s="73">
        <v>10</v>
      </c>
      <c r="M4" s="73">
        <v>11</v>
      </c>
      <c r="N4" s="73">
        <v>12</v>
      </c>
      <c r="O4" s="73">
        <v>14</v>
      </c>
      <c r="P4" s="73">
        <v>15</v>
      </c>
      <c r="Q4" s="8"/>
      <c r="R4" s="8"/>
      <c r="S4" s="8"/>
      <c r="T4" s="8"/>
    </row>
    <row r="5" spans="1:21" x14ac:dyDescent="0.25">
      <c r="A5" s="72" t="s">
        <v>161</v>
      </c>
      <c r="B5" s="71">
        <v>1</v>
      </c>
      <c r="C5" s="71">
        <v>1</v>
      </c>
      <c r="D5" s="71">
        <v>1</v>
      </c>
      <c r="E5" s="71">
        <v>1</v>
      </c>
      <c r="F5" s="70">
        <v>2</v>
      </c>
      <c r="G5" s="70">
        <v>2</v>
      </c>
      <c r="H5" s="70">
        <v>2</v>
      </c>
      <c r="I5" s="70">
        <v>2</v>
      </c>
      <c r="J5" s="70">
        <v>2</v>
      </c>
      <c r="K5" s="70">
        <v>2</v>
      </c>
      <c r="L5" s="70">
        <v>2</v>
      </c>
      <c r="M5" s="70">
        <v>2</v>
      </c>
      <c r="N5" s="96">
        <v>3</v>
      </c>
      <c r="O5" s="96">
        <v>3</v>
      </c>
      <c r="P5" s="96">
        <v>3</v>
      </c>
      <c r="Q5" s="8"/>
    </row>
    <row r="6" spans="1:21" x14ac:dyDescent="0.25">
      <c r="A6" s="69" t="s">
        <v>196</v>
      </c>
      <c r="B6" s="67"/>
      <c r="C6" s="67">
        <v>1</v>
      </c>
      <c r="D6" s="67">
        <v>1</v>
      </c>
      <c r="E6" s="67"/>
      <c r="F6" s="67"/>
      <c r="G6" s="67"/>
      <c r="H6" s="67"/>
      <c r="I6" s="67">
        <v>1</v>
      </c>
      <c r="J6" s="68"/>
      <c r="K6" s="67">
        <v>2</v>
      </c>
      <c r="L6" s="67">
        <v>1</v>
      </c>
      <c r="M6" s="67"/>
      <c r="N6" s="67"/>
      <c r="O6" s="67">
        <v>1</v>
      </c>
      <c r="P6" s="67"/>
      <c r="Q6" s="8">
        <f t="shared" ref="Q6:Q13" si="0">SUM(B6:P6)</f>
        <v>7</v>
      </c>
    </row>
    <row r="7" spans="1:21" x14ac:dyDescent="0.25">
      <c r="A7" s="69" t="s">
        <v>195</v>
      </c>
      <c r="B7" s="67">
        <v>1</v>
      </c>
      <c r="C7" s="67">
        <v>1</v>
      </c>
      <c r="D7" s="67"/>
      <c r="E7" s="67"/>
      <c r="F7" s="67"/>
      <c r="G7" s="67"/>
      <c r="H7" s="67"/>
      <c r="I7" s="67"/>
      <c r="J7" s="68"/>
      <c r="K7" s="67">
        <v>3</v>
      </c>
      <c r="L7" s="67"/>
      <c r="M7" s="67"/>
      <c r="N7" s="67"/>
      <c r="O7" s="67">
        <v>1</v>
      </c>
      <c r="P7" s="67"/>
      <c r="Q7" s="8">
        <f t="shared" si="0"/>
        <v>6</v>
      </c>
    </row>
    <row r="8" spans="1:21" x14ac:dyDescent="0.25">
      <c r="A8" s="69" t="s">
        <v>194</v>
      </c>
      <c r="B8" s="67"/>
      <c r="C8" s="67">
        <v>1</v>
      </c>
      <c r="D8" s="67">
        <v>1</v>
      </c>
      <c r="E8" s="67"/>
      <c r="F8" s="67">
        <v>1</v>
      </c>
      <c r="G8" s="67"/>
      <c r="H8" s="67"/>
      <c r="I8" s="67"/>
      <c r="J8" s="68"/>
      <c r="K8" s="67">
        <v>3</v>
      </c>
      <c r="L8" s="67">
        <v>2</v>
      </c>
      <c r="M8" s="67">
        <v>1</v>
      </c>
      <c r="N8" s="67"/>
      <c r="O8" s="67"/>
      <c r="P8" s="67"/>
      <c r="Q8" s="8">
        <f t="shared" si="0"/>
        <v>9</v>
      </c>
    </row>
    <row r="9" spans="1:21" x14ac:dyDescent="0.25">
      <c r="A9" s="69" t="s">
        <v>193</v>
      </c>
      <c r="B9" s="67"/>
      <c r="C9" s="67">
        <v>1</v>
      </c>
      <c r="D9" s="67">
        <v>1</v>
      </c>
      <c r="E9" s="67"/>
      <c r="F9" s="67"/>
      <c r="G9" s="67"/>
      <c r="H9" s="67"/>
      <c r="I9" s="67"/>
      <c r="J9" s="68"/>
      <c r="K9" s="67">
        <v>2</v>
      </c>
      <c r="L9" s="67">
        <v>1</v>
      </c>
      <c r="M9" s="67"/>
      <c r="N9" s="67"/>
      <c r="O9" s="67"/>
      <c r="P9" s="67"/>
      <c r="Q9" s="8">
        <f t="shared" si="0"/>
        <v>5</v>
      </c>
    </row>
    <row r="10" spans="1:21" x14ac:dyDescent="0.25">
      <c r="A10" s="69" t="s">
        <v>192</v>
      </c>
      <c r="B10" s="67"/>
      <c r="C10" s="67">
        <v>1</v>
      </c>
      <c r="D10" s="67">
        <v>1</v>
      </c>
      <c r="E10" s="67"/>
      <c r="F10" s="67"/>
      <c r="G10" s="67"/>
      <c r="H10" s="67"/>
      <c r="I10" s="67"/>
      <c r="J10" s="68"/>
      <c r="K10" s="67">
        <v>1</v>
      </c>
      <c r="L10" s="67">
        <v>1</v>
      </c>
      <c r="M10" s="67"/>
      <c r="N10" s="67"/>
      <c r="O10" s="67">
        <v>1</v>
      </c>
      <c r="P10" s="67"/>
      <c r="Q10" s="8">
        <f t="shared" si="0"/>
        <v>5</v>
      </c>
    </row>
    <row r="11" spans="1:21" x14ac:dyDescent="0.25">
      <c r="A11" s="69" t="s">
        <v>191</v>
      </c>
      <c r="B11" s="67"/>
      <c r="C11" s="67"/>
      <c r="D11" s="67">
        <v>2</v>
      </c>
      <c r="E11" s="67"/>
      <c r="F11" s="67"/>
      <c r="G11" s="67"/>
      <c r="H11" s="67"/>
      <c r="I11" s="67">
        <v>1</v>
      </c>
      <c r="J11" s="68"/>
      <c r="K11" s="67">
        <v>2</v>
      </c>
      <c r="L11" s="67"/>
      <c r="M11" s="67">
        <v>1</v>
      </c>
      <c r="N11" s="67"/>
      <c r="O11" s="67"/>
      <c r="P11" s="67"/>
      <c r="Q11" s="8">
        <f t="shared" si="0"/>
        <v>6</v>
      </c>
    </row>
    <row r="12" spans="1:21" x14ac:dyDescent="0.25">
      <c r="A12" s="69" t="s">
        <v>190</v>
      </c>
      <c r="B12" s="67">
        <v>1</v>
      </c>
      <c r="C12" s="67"/>
      <c r="D12" s="67">
        <v>1</v>
      </c>
      <c r="E12" s="67"/>
      <c r="F12" s="67"/>
      <c r="G12" s="67">
        <v>1</v>
      </c>
      <c r="H12" s="67"/>
      <c r="I12" s="67">
        <v>1</v>
      </c>
      <c r="J12" s="68"/>
      <c r="K12" s="67"/>
      <c r="L12" s="67"/>
      <c r="M12" s="67">
        <v>1</v>
      </c>
      <c r="N12" s="67"/>
      <c r="O12" s="67">
        <v>1</v>
      </c>
      <c r="P12" s="67"/>
      <c r="Q12" s="8">
        <f t="shared" si="0"/>
        <v>6</v>
      </c>
    </row>
    <row r="13" spans="1:21" x14ac:dyDescent="0.25">
      <c r="A13" s="69" t="s">
        <v>189</v>
      </c>
      <c r="B13" s="67"/>
      <c r="C13" s="67"/>
      <c r="D13" s="67">
        <v>1</v>
      </c>
      <c r="E13" s="67"/>
      <c r="F13" s="67"/>
      <c r="G13" s="67"/>
      <c r="H13" s="67"/>
      <c r="I13" s="67"/>
      <c r="J13" s="68"/>
      <c r="K13" s="67">
        <v>2</v>
      </c>
      <c r="L13" s="67"/>
      <c r="M13" s="67"/>
      <c r="N13" s="67"/>
      <c r="O13" s="67">
        <v>1</v>
      </c>
      <c r="P13" s="67"/>
      <c r="Q13" s="8">
        <f t="shared" si="0"/>
        <v>4</v>
      </c>
    </row>
    <row r="14" spans="1:21" ht="23.25" x14ac:dyDescent="0.35">
      <c r="A14" s="51" t="s">
        <v>188</v>
      </c>
      <c r="B14" s="66">
        <f t="shared" ref="B14:Q14" si="1">SUM(B6:B13)</f>
        <v>2</v>
      </c>
      <c r="C14" s="66">
        <f t="shared" si="1"/>
        <v>5</v>
      </c>
      <c r="D14" s="66">
        <f t="shared" si="1"/>
        <v>8</v>
      </c>
      <c r="E14" s="66">
        <f t="shared" si="1"/>
        <v>0</v>
      </c>
      <c r="F14" s="66">
        <f t="shared" si="1"/>
        <v>1</v>
      </c>
      <c r="G14" s="66">
        <f t="shared" si="1"/>
        <v>1</v>
      </c>
      <c r="H14" s="66">
        <f t="shared" si="1"/>
        <v>0</v>
      </c>
      <c r="I14" s="66">
        <f t="shared" si="1"/>
        <v>3</v>
      </c>
      <c r="J14" s="66">
        <f t="shared" si="1"/>
        <v>0</v>
      </c>
      <c r="K14" s="66">
        <f t="shared" si="1"/>
        <v>15</v>
      </c>
      <c r="L14" s="66">
        <f t="shared" si="1"/>
        <v>5</v>
      </c>
      <c r="M14" s="66">
        <f t="shared" si="1"/>
        <v>3</v>
      </c>
      <c r="N14" s="66">
        <f t="shared" si="1"/>
        <v>0</v>
      </c>
      <c r="O14" s="66">
        <f t="shared" si="1"/>
        <v>5</v>
      </c>
      <c r="P14" s="66">
        <f t="shared" si="1"/>
        <v>0</v>
      </c>
      <c r="Q14" s="65">
        <f t="shared" si="1"/>
        <v>48</v>
      </c>
      <c r="R14" s="45" t="s">
        <v>187</v>
      </c>
      <c r="S14" s="45"/>
      <c r="T14" s="50"/>
    </row>
    <row r="15" spans="1:21" ht="18.75" customHeight="1" x14ac:dyDescent="0.3">
      <c r="B15" s="336" t="s">
        <v>132</v>
      </c>
      <c r="C15" s="336"/>
      <c r="D15" s="336"/>
      <c r="E15" s="64">
        <f>SUM(B14:E14)</f>
        <v>15</v>
      </c>
      <c r="F15" s="337" t="s">
        <v>131</v>
      </c>
      <c r="G15" s="337"/>
      <c r="H15" s="337"/>
      <c r="I15" s="337"/>
      <c r="J15" s="337"/>
      <c r="K15" s="337"/>
      <c r="L15" s="337"/>
      <c r="M15" s="63">
        <f>SUM(F14:M14)</f>
        <v>28</v>
      </c>
      <c r="N15" s="338" t="s">
        <v>64</v>
      </c>
      <c r="O15" s="338"/>
      <c r="P15" s="62">
        <f>SUM(N14:P14)</f>
        <v>5</v>
      </c>
      <c r="R15" s="329" t="s">
        <v>186</v>
      </c>
      <c r="S15" s="329"/>
      <c r="T15" s="329"/>
      <c r="U15" t="s">
        <v>128</v>
      </c>
    </row>
  </sheetData>
  <mergeCells count="4">
    <mergeCell ref="R15:T15"/>
    <mergeCell ref="B15:D15"/>
    <mergeCell ref="F15:L15"/>
    <mergeCell ref="N15:O15"/>
  </mergeCells>
  <pageMargins left="0.7" right="0.7" top="0.78740157499999996" bottom="0.78740157499999996" header="0.3" footer="0.3"/>
  <pageSetup paperSize="9" orientation="landscape" horizontalDpi="0" verticalDpi="0" r:id="rId1"/>
  <ignoredErrors>
    <ignoredError sqref="B14:P1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E99BE-E72C-4504-AB95-8F1C551B04C2}">
  <dimension ref="A1:AD37"/>
  <sheetViews>
    <sheetView workbookViewId="0">
      <selection activeCell="M18" sqref="M18"/>
    </sheetView>
  </sheetViews>
  <sheetFormatPr baseColWidth="10" defaultRowHeight="15.75" x14ac:dyDescent="0.25"/>
  <cols>
    <col min="2" max="27" width="5.625" style="8" customWidth="1"/>
  </cols>
  <sheetData>
    <row r="1" spans="1:27" s="45" customFormat="1" ht="22.5" x14ac:dyDescent="0.3">
      <c r="A1" s="45" t="s">
        <v>297</v>
      </c>
      <c r="S1" s="65"/>
    </row>
    <row r="2" spans="1:27" ht="16.5" thickBot="1" x14ac:dyDescent="0.3"/>
    <row r="3" spans="1:27" s="8" customFormat="1" ht="159.94999999999999" customHeight="1" thickBot="1" x14ac:dyDescent="0.4">
      <c r="A3" s="61" t="s">
        <v>33</v>
      </c>
      <c r="B3" s="59" t="s">
        <v>185</v>
      </c>
      <c r="C3" s="59" t="s">
        <v>184</v>
      </c>
      <c r="D3" s="60" t="s">
        <v>183</v>
      </c>
      <c r="E3" s="60" t="s">
        <v>182</v>
      </c>
      <c r="F3" s="60" t="s">
        <v>181</v>
      </c>
      <c r="G3" s="60" t="s">
        <v>180</v>
      </c>
      <c r="H3" s="59" t="s">
        <v>179</v>
      </c>
      <c r="I3" s="59" t="s">
        <v>178</v>
      </c>
      <c r="J3" s="59" t="s">
        <v>177</v>
      </c>
      <c r="K3" s="60" t="s">
        <v>108</v>
      </c>
      <c r="L3" s="59" t="s">
        <v>176</v>
      </c>
      <c r="M3" s="59" t="s">
        <v>175</v>
      </c>
      <c r="N3" s="59" t="s">
        <v>174</v>
      </c>
      <c r="O3" s="59" t="s">
        <v>173</v>
      </c>
      <c r="P3" s="59" t="s">
        <v>172</v>
      </c>
      <c r="Q3" s="59" t="s">
        <v>171</v>
      </c>
      <c r="R3" s="59" t="s">
        <v>170</v>
      </c>
      <c r="S3" s="59" t="s">
        <v>169</v>
      </c>
      <c r="T3" s="59" t="s">
        <v>168</v>
      </c>
      <c r="U3" s="59" t="s">
        <v>167</v>
      </c>
      <c r="V3" s="59" t="s">
        <v>166</v>
      </c>
      <c r="W3" s="59" t="s">
        <v>165</v>
      </c>
      <c r="X3" s="59" t="s">
        <v>164</v>
      </c>
      <c r="Y3" s="59" t="s">
        <v>163</v>
      </c>
      <c r="Z3" s="59" t="s">
        <v>162</v>
      </c>
    </row>
    <row r="4" spans="1:27" s="8" customFormat="1" ht="15" customHeight="1" thickBot="1" x14ac:dyDescent="0.3">
      <c r="A4" s="58"/>
      <c r="B4" s="57">
        <v>1</v>
      </c>
      <c r="C4" s="57">
        <v>2</v>
      </c>
      <c r="D4" s="57">
        <v>3</v>
      </c>
      <c r="E4" s="57">
        <v>4</v>
      </c>
      <c r="F4" s="57">
        <v>5</v>
      </c>
      <c r="G4" s="57">
        <v>6</v>
      </c>
      <c r="H4" s="57">
        <v>7</v>
      </c>
      <c r="I4" s="57">
        <v>8</v>
      </c>
      <c r="J4" s="57">
        <v>9</v>
      </c>
      <c r="K4" s="57">
        <v>10</v>
      </c>
      <c r="L4" s="57">
        <v>11</v>
      </c>
      <c r="M4" s="57">
        <v>12</v>
      </c>
      <c r="N4" s="57">
        <v>13</v>
      </c>
      <c r="O4" s="57">
        <v>14</v>
      </c>
      <c r="P4" s="57">
        <v>15</v>
      </c>
      <c r="Q4" s="57">
        <v>16</v>
      </c>
      <c r="R4" s="57">
        <v>17</v>
      </c>
      <c r="S4" s="57">
        <v>18</v>
      </c>
      <c r="T4" s="57">
        <v>19</v>
      </c>
      <c r="U4" s="57">
        <v>20</v>
      </c>
      <c r="V4" s="57">
        <v>21</v>
      </c>
      <c r="W4" s="57">
        <v>22</v>
      </c>
      <c r="X4" s="57">
        <v>23</v>
      </c>
      <c r="Y4" s="57">
        <v>24</v>
      </c>
      <c r="Z4" s="57">
        <v>25</v>
      </c>
    </row>
    <row r="5" spans="1:27" ht="16.5" thickBot="1" x14ac:dyDescent="0.3">
      <c r="A5" s="53" t="s">
        <v>161</v>
      </c>
      <c r="B5" s="56">
        <v>1</v>
      </c>
      <c r="C5" s="56">
        <v>1</v>
      </c>
      <c r="D5" s="56">
        <v>1</v>
      </c>
      <c r="E5" s="56">
        <v>1</v>
      </c>
      <c r="F5" s="56">
        <v>1</v>
      </c>
      <c r="G5" s="56">
        <v>1</v>
      </c>
      <c r="H5" s="55">
        <v>2</v>
      </c>
      <c r="I5" s="55">
        <v>2</v>
      </c>
      <c r="J5" s="55">
        <v>2</v>
      </c>
      <c r="K5" s="55">
        <v>2</v>
      </c>
      <c r="L5" s="55">
        <v>2</v>
      </c>
      <c r="M5" s="55">
        <v>2</v>
      </c>
      <c r="N5" s="55">
        <v>2</v>
      </c>
      <c r="O5" s="55">
        <v>2</v>
      </c>
      <c r="P5" s="55">
        <v>2</v>
      </c>
      <c r="Q5" s="52">
        <v>3</v>
      </c>
      <c r="R5" s="52">
        <v>3</v>
      </c>
      <c r="S5" s="52">
        <v>3</v>
      </c>
      <c r="T5" s="52">
        <v>3</v>
      </c>
      <c r="U5" s="52">
        <v>3</v>
      </c>
      <c r="V5" s="52">
        <v>3</v>
      </c>
      <c r="W5" s="52">
        <v>3</v>
      </c>
      <c r="X5" s="52">
        <v>3</v>
      </c>
      <c r="Y5" s="52">
        <v>3</v>
      </c>
      <c r="Z5" s="52">
        <v>3</v>
      </c>
    </row>
    <row r="6" spans="1:27" ht="16.5" thickBot="1" x14ac:dyDescent="0.3">
      <c r="A6" s="53" t="s">
        <v>160</v>
      </c>
      <c r="B6" s="52"/>
      <c r="C6" s="52">
        <v>1</v>
      </c>
      <c r="D6" s="52"/>
      <c r="E6" s="52"/>
      <c r="F6" s="52"/>
      <c r="G6" s="52"/>
      <c r="H6" s="52"/>
      <c r="I6" s="52"/>
      <c r="J6" s="52"/>
      <c r="K6" s="52">
        <v>1</v>
      </c>
      <c r="L6" s="52"/>
      <c r="M6" s="52">
        <v>1</v>
      </c>
      <c r="N6" s="52"/>
      <c r="O6" s="52"/>
      <c r="P6" s="52">
        <v>1</v>
      </c>
      <c r="Q6" s="52"/>
      <c r="R6" s="52">
        <v>1</v>
      </c>
      <c r="S6" s="52"/>
      <c r="T6" s="52"/>
      <c r="U6" s="52"/>
      <c r="V6" s="52"/>
      <c r="W6" s="52"/>
      <c r="X6" s="52"/>
      <c r="Y6" s="52"/>
      <c r="Z6" s="52"/>
      <c r="AA6" s="8">
        <f t="shared" ref="AA6:AA31" si="0">SUM(B6:Z6)</f>
        <v>5</v>
      </c>
    </row>
    <row r="7" spans="1:27" ht="16.5" thickBot="1" x14ac:dyDescent="0.3">
      <c r="A7" s="53" t="s">
        <v>159</v>
      </c>
      <c r="B7" s="52"/>
      <c r="C7" s="52">
        <v>1</v>
      </c>
      <c r="D7" s="52"/>
      <c r="E7" s="52"/>
      <c r="F7" s="52"/>
      <c r="G7" s="52"/>
      <c r="H7" s="52">
        <v>1</v>
      </c>
      <c r="I7" s="52"/>
      <c r="J7" s="52"/>
      <c r="K7" s="52"/>
      <c r="L7" s="52"/>
      <c r="M7" s="52">
        <v>1</v>
      </c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>
        <v>1</v>
      </c>
      <c r="Z7" s="52"/>
      <c r="AA7" s="8">
        <f t="shared" si="0"/>
        <v>4</v>
      </c>
    </row>
    <row r="8" spans="1:27" ht="16.5" thickBot="1" x14ac:dyDescent="0.3">
      <c r="A8" s="53" t="s">
        <v>158</v>
      </c>
      <c r="B8" s="54"/>
      <c r="C8" s="54"/>
      <c r="D8" s="54"/>
      <c r="E8" s="54">
        <v>1</v>
      </c>
      <c r="F8" s="54"/>
      <c r="G8" s="54"/>
      <c r="H8" s="54"/>
      <c r="I8" s="54"/>
      <c r="J8" s="54"/>
      <c r="K8" s="54"/>
      <c r="L8" s="54"/>
      <c r="M8" s="54">
        <v>3</v>
      </c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8">
        <f t="shared" si="0"/>
        <v>4</v>
      </c>
    </row>
    <row r="9" spans="1:27" ht="16.5" thickBot="1" x14ac:dyDescent="0.3">
      <c r="A9" s="53" t="s">
        <v>157</v>
      </c>
      <c r="B9" s="54"/>
      <c r="C9" s="54">
        <v>1</v>
      </c>
      <c r="D9" s="54"/>
      <c r="E9" s="54"/>
      <c r="F9" s="54"/>
      <c r="G9" s="54"/>
      <c r="H9" s="54">
        <v>1</v>
      </c>
      <c r="I9" s="54"/>
      <c r="J9" s="54"/>
      <c r="K9" s="54">
        <v>2</v>
      </c>
      <c r="L9" s="54"/>
      <c r="M9" s="54">
        <v>2</v>
      </c>
      <c r="N9" s="54"/>
      <c r="O9" s="54"/>
      <c r="P9" s="54">
        <v>1</v>
      </c>
      <c r="Q9" s="54"/>
      <c r="R9" s="54"/>
      <c r="S9" s="54"/>
      <c r="T9" s="54">
        <v>1</v>
      </c>
      <c r="U9" s="54"/>
      <c r="V9" s="54">
        <v>1</v>
      </c>
      <c r="W9" s="54"/>
      <c r="X9" s="54"/>
      <c r="Y9" s="54"/>
      <c r="Z9" s="54"/>
      <c r="AA9" s="8">
        <f t="shared" si="0"/>
        <v>9</v>
      </c>
    </row>
    <row r="10" spans="1:27" ht="16.5" thickBot="1" x14ac:dyDescent="0.3">
      <c r="A10" s="53" t="s">
        <v>156</v>
      </c>
      <c r="B10" s="54"/>
      <c r="C10" s="54">
        <v>1</v>
      </c>
      <c r="D10" s="54">
        <v>1</v>
      </c>
      <c r="E10" s="54"/>
      <c r="F10" s="54"/>
      <c r="G10" s="54"/>
      <c r="H10" s="54"/>
      <c r="I10" s="54"/>
      <c r="J10" s="54"/>
      <c r="K10" s="54"/>
      <c r="L10" s="54"/>
      <c r="M10" s="54">
        <v>1</v>
      </c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>
        <v>1</v>
      </c>
      <c r="Y10" s="54"/>
      <c r="Z10" s="54"/>
      <c r="AA10" s="8">
        <f t="shared" si="0"/>
        <v>4</v>
      </c>
    </row>
    <row r="11" spans="1:27" ht="16.5" thickBot="1" x14ac:dyDescent="0.3">
      <c r="A11" s="53" t="s">
        <v>155</v>
      </c>
      <c r="B11" s="54"/>
      <c r="C11" s="54"/>
      <c r="D11" s="54">
        <v>1</v>
      </c>
      <c r="E11" s="54"/>
      <c r="F11" s="54"/>
      <c r="G11" s="54"/>
      <c r="H11" s="54">
        <v>1</v>
      </c>
      <c r="I11" s="54"/>
      <c r="J11" s="54"/>
      <c r="K11" s="54">
        <v>2</v>
      </c>
      <c r="L11" s="54"/>
      <c r="M11" s="54"/>
      <c r="N11" s="54"/>
      <c r="O11" s="54"/>
      <c r="P11" s="54"/>
      <c r="Q11" s="54"/>
      <c r="R11" s="54"/>
      <c r="S11" s="54"/>
      <c r="T11" s="54"/>
      <c r="U11" s="54">
        <v>1</v>
      </c>
      <c r="V11" s="54">
        <v>1</v>
      </c>
      <c r="W11" s="54"/>
      <c r="X11" s="54"/>
      <c r="Y11" s="54">
        <v>1</v>
      </c>
      <c r="Z11" s="54"/>
      <c r="AA11" s="8">
        <f t="shared" si="0"/>
        <v>7</v>
      </c>
    </row>
    <row r="12" spans="1:27" ht="16.5" thickBot="1" x14ac:dyDescent="0.3">
      <c r="A12" s="53" t="s">
        <v>154</v>
      </c>
      <c r="B12" s="54"/>
      <c r="C12" s="54">
        <v>1</v>
      </c>
      <c r="D12" s="54"/>
      <c r="E12" s="54"/>
      <c r="F12" s="54"/>
      <c r="G12" s="54"/>
      <c r="H12" s="54"/>
      <c r="I12" s="54"/>
      <c r="J12" s="54"/>
      <c r="K12" s="54"/>
      <c r="L12" s="54"/>
      <c r="M12" s="54">
        <v>1</v>
      </c>
      <c r="N12" s="54"/>
      <c r="O12" s="54"/>
      <c r="P12" s="54"/>
      <c r="Q12" s="54"/>
      <c r="R12" s="54">
        <v>1</v>
      </c>
      <c r="S12" s="54"/>
      <c r="T12" s="54"/>
      <c r="U12" s="54">
        <v>1</v>
      </c>
      <c r="V12" s="54"/>
      <c r="W12" s="54"/>
      <c r="X12" s="54"/>
      <c r="Y12" s="54"/>
      <c r="Z12" s="54"/>
      <c r="AA12" s="8">
        <f t="shared" si="0"/>
        <v>4</v>
      </c>
    </row>
    <row r="13" spans="1:27" ht="16.5" thickBot="1" x14ac:dyDescent="0.3">
      <c r="A13" s="53" t="s">
        <v>153</v>
      </c>
      <c r="B13" s="54"/>
      <c r="C13" s="54">
        <v>1</v>
      </c>
      <c r="D13" s="54"/>
      <c r="E13" s="54"/>
      <c r="F13" s="54"/>
      <c r="G13" s="54"/>
      <c r="H13" s="54"/>
      <c r="I13" s="54"/>
      <c r="J13" s="54"/>
      <c r="K13" s="54">
        <v>1</v>
      </c>
      <c r="L13" s="54"/>
      <c r="M13" s="54">
        <v>2</v>
      </c>
      <c r="N13" s="54"/>
      <c r="O13" s="54"/>
      <c r="P13" s="54"/>
      <c r="Q13" s="54"/>
      <c r="R13" s="54"/>
      <c r="S13" s="54">
        <v>1</v>
      </c>
      <c r="T13" s="54"/>
      <c r="U13" s="54"/>
      <c r="V13" s="54"/>
      <c r="W13" s="54"/>
      <c r="X13" s="54">
        <v>1</v>
      </c>
      <c r="Y13" s="54"/>
      <c r="Z13" s="54">
        <v>1</v>
      </c>
      <c r="AA13" s="8">
        <f t="shared" si="0"/>
        <v>7</v>
      </c>
    </row>
    <row r="14" spans="1:27" ht="16.5" thickBot="1" x14ac:dyDescent="0.3">
      <c r="A14" s="53" t="s">
        <v>152</v>
      </c>
      <c r="B14" s="54"/>
      <c r="C14" s="54">
        <v>1</v>
      </c>
      <c r="D14" s="54">
        <v>1</v>
      </c>
      <c r="E14" s="54"/>
      <c r="F14" s="54"/>
      <c r="G14" s="54"/>
      <c r="H14" s="54">
        <v>2</v>
      </c>
      <c r="I14" s="54"/>
      <c r="J14" s="54">
        <v>1</v>
      </c>
      <c r="K14" s="54">
        <v>1</v>
      </c>
      <c r="L14" s="54"/>
      <c r="M14" s="54"/>
      <c r="N14" s="54"/>
      <c r="O14" s="54"/>
      <c r="P14" s="54"/>
      <c r="Q14" s="54">
        <v>1</v>
      </c>
      <c r="R14" s="54"/>
      <c r="S14" s="54"/>
      <c r="T14" s="54"/>
      <c r="U14" s="54"/>
      <c r="V14" s="54"/>
      <c r="W14" s="54"/>
      <c r="X14" s="54"/>
      <c r="Y14" s="54"/>
      <c r="Z14" s="54"/>
      <c r="AA14" s="8">
        <f t="shared" si="0"/>
        <v>7</v>
      </c>
    </row>
    <row r="15" spans="1:27" ht="16.5" thickBot="1" x14ac:dyDescent="0.3">
      <c r="A15" s="53" t="s">
        <v>151</v>
      </c>
      <c r="B15" s="54"/>
      <c r="C15" s="54">
        <v>1</v>
      </c>
      <c r="D15" s="54"/>
      <c r="E15" s="54"/>
      <c r="F15" s="54"/>
      <c r="G15" s="54"/>
      <c r="H15" s="54"/>
      <c r="I15" s="54"/>
      <c r="J15" s="54"/>
      <c r="K15" s="54"/>
      <c r="L15" s="54"/>
      <c r="M15" s="54">
        <v>2</v>
      </c>
      <c r="N15" s="54"/>
      <c r="O15" s="54"/>
      <c r="P15" s="54">
        <v>1</v>
      </c>
      <c r="Q15" s="54"/>
      <c r="R15" s="54">
        <v>1</v>
      </c>
      <c r="S15" s="54"/>
      <c r="T15" s="54"/>
      <c r="U15" s="54"/>
      <c r="V15" s="54">
        <v>1</v>
      </c>
      <c r="W15" s="54"/>
      <c r="X15" s="54"/>
      <c r="Y15" s="54">
        <v>1</v>
      </c>
      <c r="Z15" s="54"/>
      <c r="AA15" s="8">
        <f t="shared" si="0"/>
        <v>7</v>
      </c>
    </row>
    <row r="16" spans="1:27" ht="16.5" thickBot="1" x14ac:dyDescent="0.3">
      <c r="A16" s="53" t="s">
        <v>150</v>
      </c>
      <c r="B16" s="54"/>
      <c r="C16" s="54">
        <v>1</v>
      </c>
      <c r="D16" s="54"/>
      <c r="E16" s="54"/>
      <c r="F16" s="54"/>
      <c r="G16" s="54"/>
      <c r="H16" s="54"/>
      <c r="I16" s="54"/>
      <c r="J16" s="54"/>
      <c r="K16" s="54">
        <v>1</v>
      </c>
      <c r="L16" s="54">
        <v>1</v>
      </c>
      <c r="M16" s="54">
        <v>1</v>
      </c>
      <c r="N16" s="54"/>
      <c r="O16" s="54"/>
      <c r="P16" s="54"/>
      <c r="Q16" s="54"/>
      <c r="R16" s="54"/>
      <c r="S16" s="54"/>
      <c r="T16" s="54"/>
      <c r="U16" s="54"/>
      <c r="V16" s="54">
        <v>1</v>
      </c>
      <c r="W16" s="54"/>
      <c r="X16" s="54"/>
      <c r="Y16" s="54"/>
      <c r="Z16" s="54"/>
      <c r="AA16" s="8">
        <f t="shared" si="0"/>
        <v>5</v>
      </c>
    </row>
    <row r="17" spans="1:30" ht="16.5" thickBot="1" x14ac:dyDescent="0.3">
      <c r="A17" s="53" t="s">
        <v>149</v>
      </c>
      <c r="B17" s="54"/>
      <c r="C17" s="54">
        <v>1</v>
      </c>
      <c r="D17" s="54"/>
      <c r="E17" s="54"/>
      <c r="F17" s="54"/>
      <c r="G17" s="54"/>
      <c r="H17" s="54"/>
      <c r="I17" s="54"/>
      <c r="J17" s="54"/>
      <c r="K17" s="54"/>
      <c r="L17" s="54">
        <v>2</v>
      </c>
      <c r="M17" s="54">
        <v>2</v>
      </c>
      <c r="N17" s="54"/>
      <c r="O17" s="54"/>
      <c r="P17" s="54"/>
      <c r="Q17" s="54"/>
      <c r="R17" s="54"/>
      <c r="S17" s="54">
        <v>1</v>
      </c>
      <c r="T17" s="54"/>
      <c r="U17" s="54"/>
      <c r="V17" s="54"/>
      <c r="W17" s="54"/>
      <c r="X17" s="54"/>
      <c r="Y17" s="54">
        <v>1</v>
      </c>
      <c r="Z17" s="54"/>
      <c r="AA17" s="8">
        <f t="shared" si="0"/>
        <v>7</v>
      </c>
    </row>
    <row r="18" spans="1:30" ht="16.5" thickBot="1" x14ac:dyDescent="0.3">
      <c r="A18" s="53" t="s">
        <v>148</v>
      </c>
      <c r="B18" s="54"/>
      <c r="C18" s="54"/>
      <c r="D18" s="54">
        <v>1</v>
      </c>
      <c r="E18" s="54"/>
      <c r="F18" s="54"/>
      <c r="G18" s="54"/>
      <c r="H18" s="54">
        <v>1</v>
      </c>
      <c r="I18" s="54"/>
      <c r="J18" s="54">
        <v>1</v>
      </c>
      <c r="K18" s="54">
        <v>2</v>
      </c>
      <c r="L18" s="54">
        <v>1</v>
      </c>
      <c r="M18" s="54">
        <v>1</v>
      </c>
      <c r="N18" s="54"/>
      <c r="O18" s="54"/>
      <c r="P18" s="54"/>
      <c r="Q18" s="54"/>
      <c r="R18" s="54"/>
      <c r="S18" s="54"/>
      <c r="T18" s="54"/>
      <c r="U18" s="54">
        <v>2</v>
      </c>
      <c r="V18" s="54"/>
      <c r="W18" s="54"/>
      <c r="X18" s="54"/>
      <c r="Y18" s="54"/>
      <c r="Z18" s="54"/>
      <c r="AA18" s="8">
        <f t="shared" si="0"/>
        <v>9</v>
      </c>
    </row>
    <row r="19" spans="1:30" ht="16.5" thickBot="1" x14ac:dyDescent="0.3">
      <c r="A19" s="53" t="s">
        <v>147</v>
      </c>
      <c r="B19" s="54"/>
      <c r="C19" s="54">
        <v>1</v>
      </c>
      <c r="D19" s="54"/>
      <c r="E19" s="54"/>
      <c r="F19" s="54"/>
      <c r="G19" s="54"/>
      <c r="H19" s="54">
        <v>2</v>
      </c>
      <c r="I19" s="54"/>
      <c r="J19" s="54"/>
      <c r="K19" s="54"/>
      <c r="L19" s="54">
        <v>1</v>
      </c>
      <c r="M19" s="54">
        <v>1</v>
      </c>
      <c r="N19" s="54"/>
      <c r="O19" s="54"/>
      <c r="P19" s="54"/>
      <c r="Q19" s="54"/>
      <c r="R19" s="54"/>
      <c r="S19" s="54"/>
      <c r="T19" s="54"/>
      <c r="U19" s="54"/>
      <c r="V19" s="54">
        <v>1</v>
      </c>
      <c r="W19" s="54"/>
      <c r="X19" s="54">
        <v>1</v>
      </c>
      <c r="Y19" s="54"/>
      <c r="Z19" s="54"/>
      <c r="AA19" s="8">
        <f t="shared" si="0"/>
        <v>7</v>
      </c>
    </row>
    <row r="20" spans="1:30" ht="16.5" thickBot="1" x14ac:dyDescent="0.3">
      <c r="A20" s="53" t="s">
        <v>146</v>
      </c>
      <c r="B20" s="54"/>
      <c r="C20" s="54"/>
      <c r="D20" s="54">
        <v>1</v>
      </c>
      <c r="E20" s="54"/>
      <c r="F20" s="54"/>
      <c r="G20" s="54"/>
      <c r="H20" s="54">
        <v>1</v>
      </c>
      <c r="I20" s="54"/>
      <c r="J20" s="54"/>
      <c r="K20" s="54">
        <v>1</v>
      </c>
      <c r="L20" s="54"/>
      <c r="M20" s="54">
        <v>1</v>
      </c>
      <c r="N20" s="54">
        <v>1</v>
      </c>
      <c r="O20" s="54"/>
      <c r="P20" s="54"/>
      <c r="Q20" s="54"/>
      <c r="R20" s="54"/>
      <c r="S20" s="54"/>
      <c r="T20" s="54"/>
      <c r="U20" s="54">
        <v>1</v>
      </c>
      <c r="V20" s="54"/>
      <c r="W20" s="54"/>
      <c r="X20" s="54"/>
      <c r="Y20" s="54"/>
      <c r="Z20" s="54">
        <v>1</v>
      </c>
      <c r="AA20" s="8">
        <f t="shared" si="0"/>
        <v>7</v>
      </c>
    </row>
    <row r="21" spans="1:30" ht="16.5" thickBot="1" x14ac:dyDescent="0.3">
      <c r="A21" s="53" t="s">
        <v>145</v>
      </c>
      <c r="B21" s="54"/>
      <c r="C21" s="54">
        <v>1</v>
      </c>
      <c r="D21" s="54">
        <v>1</v>
      </c>
      <c r="E21" s="54">
        <v>1</v>
      </c>
      <c r="F21" s="54"/>
      <c r="G21" s="54"/>
      <c r="H21" s="54">
        <v>1</v>
      </c>
      <c r="I21" s="54"/>
      <c r="J21" s="54"/>
      <c r="K21" s="54">
        <v>3</v>
      </c>
      <c r="L21" s="54"/>
      <c r="M21" s="54"/>
      <c r="N21" s="54"/>
      <c r="O21" s="54"/>
      <c r="P21" s="54"/>
      <c r="Q21" s="54"/>
      <c r="R21" s="54"/>
      <c r="S21" s="54"/>
      <c r="T21" s="54">
        <v>1</v>
      </c>
      <c r="U21" s="54"/>
      <c r="V21" s="54"/>
      <c r="W21" s="54"/>
      <c r="X21" s="54"/>
      <c r="Y21" s="54"/>
      <c r="Z21" s="54"/>
      <c r="AA21" s="8">
        <f t="shared" si="0"/>
        <v>8</v>
      </c>
    </row>
    <row r="22" spans="1:30" ht="16.5" thickBot="1" x14ac:dyDescent="0.3">
      <c r="A22" s="53" t="s">
        <v>144</v>
      </c>
      <c r="B22" s="54"/>
      <c r="C22" s="54"/>
      <c r="D22" s="54">
        <v>1</v>
      </c>
      <c r="E22" s="54"/>
      <c r="F22" s="54"/>
      <c r="G22" s="54"/>
      <c r="H22" s="54">
        <v>1</v>
      </c>
      <c r="I22" s="54"/>
      <c r="J22" s="54">
        <v>1</v>
      </c>
      <c r="K22" s="54"/>
      <c r="L22" s="54"/>
      <c r="M22" s="54">
        <v>1</v>
      </c>
      <c r="N22" s="54"/>
      <c r="O22" s="54"/>
      <c r="P22" s="54"/>
      <c r="Q22" s="54"/>
      <c r="R22" s="54"/>
      <c r="S22" s="54"/>
      <c r="T22" s="54"/>
      <c r="U22" s="54">
        <v>1</v>
      </c>
      <c r="V22" s="54"/>
      <c r="W22" s="54"/>
      <c r="X22" s="54"/>
      <c r="Y22" s="54"/>
      <c r="Z22" s="54">
        <v>1</v>
      </c>
      <c r="AA22" s="8">
        <f t="shared" si="0"/>
        <v>6</v>
      </c>
    </row>
    <row r="23" spans="1:30" ht="16.5" thickBot="1" x14ac:dyDescent="0.3">
      <c r="A23" s="53" t="s">
        <v>143</v>
      </c>
      <c r="B23" s="54"/>
      <c r="C23" s="54">
        <v>1</v>
      </c>
      <c r="D23" s="54"/>
      <c r="E23" s="54"/>
      <c r="F23" s="54"/>
      <c r="G23" s="54"/>
      <c r="H23" s="54"/>
      <c r="I23" s="54"/>
      <c r="J23" s="54"/>
      <c r="K23" s="54">
        <v>1</v>
      </c>
      <c r="L23" s="54">
        <v>1</v>
      </c>
      <c r="M23" s="54">
        <v>1</v>
      </c>
      <c r="N23" s="54"/>
      <c r="O23" s="54"/>
      <c r="P23" s="54"/>
      <c r="Q23" s="54">
        <v>1</v>
      </c>
      <c r="R23" s="54"/>
      <c r="S23" s="54"/>
      <c r="T23" s="54">
        <v>1</v>
      </c>
      <c r="U23" s="54"/>
      <c r="V23" s="54"/>
      <c r="W23" s="54"/>
      <c r="X23" s="54"/>
      <c r="Y23" s="54"/>
      <c r="Z23" s="54"/>
      <c r="AA23" s="8">
        <f t="shared" si="0"/>
        <v>6</v>
      </c>
    </row>
    <row r="24" spans="1:30" ht="16.5" thickBot="1" x14ac:dyDescent="0.3">
      <c r="A24" s="53" t="s">
        <v>142</v>
      </c>
      <c r="B24" s="54"/>
      <c r="C24" s="54"/>
      <c r="D24" s="54">
        <v>1</v>
      </c>
      <c r="E24" s="54"/>
      <c r="F24" s="54"/>
      <c r="G24" s="54"/>
      <c r="H24" s="54">
        <v>1</v>
      </c>
      <c r="I24" s="54"/>
      <c r="J24" s="54"/>
      <c r="K24" s="54"/>
      <c r="L24" s="54">
        <v>1</v>
      </c>
      <c r="M24" s="54">
        <v>1</v>
      </c>
      <c r="N24" s="54"/>
      <c r="O24" s="54"/>
      <c r="P24" s="54"/>
      <c r="Q24" s="54"/>
      <c r="R24" s="54"/>
      <c r="S24" s="54"/>
      <c r="T24" s="54">
        <v>1</v>
      </c>
      <c r="U24" s="54"/>
      <c r="V24" s="54"/>
      <c r="W24" s="54"/>
      <c r="X24" s="54"/>
      <c r="Y24" s="54"/>
      <c r="Z24" s="54"/>
      <c r="AA24" s="8">
        <f t="shared" si="0"/>
        <v>5</v>
      </c>
    </row>
    <row r="25" spans="1:30" ht="16.5" thickBot="1" x14ac:dyDescent="0.3">
      <c r="A25" s="53" t="s">
        <v>141</v>
      </c>
      <c r="B25" s="54"/>
      <c r="C25" s="54"/>
      <c r="D25" s="54">
        <v>1</v>
      </c>
      <c r="E25" s="54"/>
      <c r="F25" s="54"/>
      <c r="G25" s="54"/>
      <c r="H25" s="54"/>
      <c r="I25" s="54"/>
      <c r="J25" s="54"/>
      <c r="K25" s="54">
        <v>2</v>
      </c>
      <c r="L25" s="54">
        <v>1</v>
      </c>
      <c r="M25" s="54"/>
      <c r="N25" s="54"/>
      <c r="O25" s="54">
        <v>2</v>
      </c>
      <c r="P25" s="54"/>
      <c r="Q25" s="54"/>
      <c r="R25" s="54"/>
      <c r="S25" s="54"/>
      <c r="T25" s="54"/>
      <c r="U25" s="54">
        <v>2</v>
      </c>
      <c r="V25" s="54"/>
      <c r="W25" s="54"/>
      <c r="X25" s="54"/>
      <c r="Y25" s="54"/>
      <c r="Z25" s="54"/>
      <c r="AA25" s="8">
        <f t="shared" si="0"/>
        <v>8</v>
      </c>
    </row>
    <row r="26" spans="1:30" ht="16.5" thickBot="1" x14ac:dyDescent="0.3">
      <c r="A26" s="53" t="s">
        <v>140</v>
      </c>
      <c r="B26" s="54"/>
      <c r="C26" s="54"/>
      <c r="D26" s="54"/>
      <c r="E26" s="54">
        <v>1</v>
      </c>
      <c r="F26" s="54"/>
      <c r="G26" s="54"/>
      <c r="H26" s="54"/>
      <c r="I26" s="54"/>
      <c r="J26" s="54"/>
      <c r="K26" s="54">
        <v>1</v>
      </c>
      <c r="L26" s="54"/>
      <c r="M26" s="54">
        <v>1</v>
      </c>
      <c r="N26" s="54">
        <v>1</v>
      </c>
      <c r="O26" s="54"/>
      <c r="P26" s="54">
        <v>1</v>
      </c>
      <c r="Q26" s="54"/>
      <c r="R26" s="54"/>
      <c r="S26" s="54"/>
      <c r="T26" s="54">
        <v>1</v>
      </c>
      <c r="U26" s="54"/>
      <c r="V26" s="54">
        <v>1</v>
      </c>
      <c r="W26" s="54"/>
      <c r="X26" s="54"/>
      <c r="Y26" s="54"/>
      <c r="Z26" s="54"/>
      <c r="AA26" s="8">
        <f t="shared" si="0"/>
        <v>7</v>
      </c>
    </row>
    <row r="27" spans="1:30" ht="16.5" thickBot="1" x14ac:dyDescent="0.3">
      <c r="A27" s="53" t="s">
        <v>139</v>
      </c>
      <c r="B27" s="54"/>
      <c r="C27" s="54"/>
      <c r="D27" s="54">
        <v>1</v>
      </c>
      <c r="E27" s="54"/>
      <c r="F27" s="54"/>
      <c r="G27" s="54"/>
      <c r="H27" s="54"/>
      <c r="I27" s="54"/>
      <c r="J27" s="54"/>
      <c r="K27" s="54"/>
      <c r="L27" s="54"/>
      <c r="M27" s="54">
        <v>2</v>
      </c>
      <c r="N27" s="54"/>
      <c r="O27" s="54"/>
      <c r="P27" s="54">
        <v>1</v>
      </c>
      <c r="Q27" s="54"/>
      <c r="R27" s="54"/>
      <c r="S27" s="54"/>
      <c r="T27" s="54">
        <v>1</v>
      </c>
      <c r="U27" s="54"/>
      <c r="V27" s="54"/>
      <c r="W27" s="54"/>
      <c r="X27" s="54"/>
      <c r="Y27" s="54"/>
      <c r="Z27" s="54"/>
      <c r="AA27" s="8">
        <f t="shared" si="0"/>
        <v>5</v>
      </c>
    </row>
    <row r="28" spans="1:30" ht="16.5" thickBot="1" x14ac:dyDescent="0.3">
      <c r="A28" s="53" t="s">
        <v>138</v>
      </c>
      <c r="B28" s="54"/>
      <c r="C28" s="54"/>
      <c r="D28" s="54">
        <v>1</v>
      </c>
      <c r="E28" s="54"/>
      <c r="F28" s="54"/>
      <c r="G28" s="54"/>
      <c r="H28" s="54"/>
      <c r="I28" s="54"/>
      <c r="J28" s="54"/>
      <c r="K28" s="54">
        <v>1</v>
      </c>
      <c r="L28" s="54"/>
      <c r="M28" s="54">
        <v>1</v>
      </c>
      <c r="N28" s="54">
        <v>1</v>
      </c>
      <c r="O28" s="54"/>
      <c r="P28" s="54">
        <v>1</v>
      </c>
      <c r="Q28" s="54"/>
      <c r="R28" s="54"/>
      <c r="S28" s="54"/>
      <c r="T28" s="54">
        <v>1</v>
      </c>
      <c r="U28" s="54"/>
      <c r="V28" s="54"/>
      <c r="W28" s="54"/>
      <c r="X28" s="54"/>
      <c r="Y28" s="54"/>
      <c r="Z28" s="54"/>
      <c r="AA28" s="8">
        <f t="shared" si="0"/>
        <v>6</v>
      </c>
    </row>
    <row r="29" spans="1:30" ht="16.5" thickBot="1" x14ac:dyDescent="0.3">
      <c r="A29" s="53" t="s">
        <v>137</v>
      </c>
      <c r="B29" s="54"/>
      <c r="C29" s="54">
        <v>1</v>
      </c>
      <c r="D29" s="54"/>
      <c r="E29" s="54"/>
      <c r="F29" s="54"/>
      <c r="G29" s="54"/>
      <c r="H29" s="54"/>
      <c r="I29" s="54"/>
      <c r="J29" s="54"/>
      <c r="K29" s="54"/>
      <c r="L29" s="54"/>
      <c r="M29" s="54">
        <v>2</v>
      </c>
      <c r="N29" s="54">
        <v>1</v>
      </c>
      <c r="O29" s="54"/>
      <c r="P29" s="54"/>
      <c r="Q29" s="54"/>
      <c r="R29" s="54"/>
      <c r="S29" s="54"/>
      <c r="T29" s="54">
        <v>1</v>
      </c>
      <c r="U29" s="54"/>
      <c r="V29" s="54"/>
      <c r="W29" s="54"/>
      <c r="X29" s="54"/>
      <c r="Y29" s="54"/>
      <c r="Z29" s="54"/>
      <c r="AA29" s="8">
        <f t="shared" si="0"/>
        <v>5</v>
      </c>
    </row>
    <row r="30" spans="1:30" ht="16.5" thickBot="1" x14ac:dyDescent="0.3">
      <c r="A30" s="53" t="s">
        <v>136</v>
      </c>
      <c r="B30" s="52"/>
      <c r="C30" s="52">
        <v>1</v>
      </c>
      <c r="D30" s="52"/>
      <c r="E30" s="52"/>
      <c r="F30" s="52"/>
      <c r="G30" s="52"/>
      <c r="H30" s="52"/>
      <c r="I30" s="52"/>
      <c r="J30" s="52"/>
      <c r="K30" s="52"/>
      <c r="L30" s="52"/>
      <c r="M30" s="52">
        <v>2</v>
      </c>
      <c r="N30" s="52">
        <v>1</v>
      </c>
      <c r="O30" s="52"/>
      <c r="P30" s="52"/>
      <c r="Q30" s="52"/>
      <c r="R30" s="52"/>
      <c r="S30" s="52"/>
      <c r="T30" s="52">
        <v>1</v>
      </c>
      <c r="U30" s="52"/>
      <c r="V30" s="52"/>
      <c r="W30" s="52"/>
      <c r="X30" s="52"/>
      <c r="Y30" s="52"/>
      <c r="Z30" s="52"/>
      <c r="AA30" s="8">
        <f t="shared" si="0"/>
        <v>5</v>
      </c>
    </row>
    <row r="31" spans="1:30" ht="16.5" thickBot="1" x14ac:dyDescent="0.3">
      <c r="A31" s="53" t="s">
        <v>135</v>
      </c>
      <c r="B31" s="52"/>
      <c r="C31" s="52"/>
      <c r="D31" s="52">
        <v>1</v>
      </c>
      <c r="E31" s="52"/>
      <c r="F31" s="52"/>
      <c r="G31" s="52"/>
      <c r="H31" s="52"/>
      <c r="I31" s="52"/>
      <c r="J31" s="52"/>
      <c r="K31" s="52"/>
      <c r="L31" s="52"/>
      <c r="M31" s="52">
        <v>1</v>
      </c>
      <c r="N31" s="52">
        <v>1</v>
      </c>
      <c r="O31" s="52">
        <v>1</v>
      </c>
      <c r="P31" s="52"/>
      <c r="Q31" s="52"/>
      <c r="R31" s="52">
        <v>1</v>
      </c>
      <c r="S31" s="52"/>
      <c r="T31" s="52"/>
      <c r="U31" s="52"/>
      <c r="V31" s="52"/>
      <c r="W31" s="52"/>
      <c r="X31" s="52">
        <v>1</v>
      </c>
      <c r="Y31" s="52"/>
      <c r="Z31" s="52">
        <v>1</v>
      </c>
      <c r="AA31" s="8">
        <f t="shared" si="0"/>
        <v>7</v>
      </c>
    </row>
    <row r="32" spans="1:30" ht="23.25" x14ac:dyDescent="0.35">
      <c r="A32" s="51" t="s">
        <v>134</v>
      </c>
      <c r="B32" s="8">
        <f t="shared" ref="B32:Z32" si="1">SUM(B6:B31)</f>
        <v>0</v>
      </c>
      <c r="C32" s="8">
        <f t="shared" si="1"/>
        <v>15</v>
      </c>
      <c r="D32" s="8">
        <f t="shared" si="1"/>
        <v>12</v>
      </c>
      <c r="E32" s="8">
        <f t="shared" si="1"/>
        <v>3</v>
      </c>
      <c r="F32" s="8">
        <f t="shared" si="1"/>
        <v>0</v>
      </c>
      <c r="G32" s="8">
        <f t="shared" si="1"/>
        <v>0</v>
      </c>
      <c r="H32" s="8">
        <f t="shared" si="1"/>
        <v>12</v>
      </c>
      <c r="I32" s="8">
        <f t="shared" si="1"/>
        <v>0</v>
      </c>
      <c r="J32" s="8">
        <f t="shared" si="1"/>
        <v>3</v>
      </c>
      <c r="K32" s="8">
        <f t="shared" si="1"/>
        <v>19</v>
      </c>
      <c r="L32" s="8">
        <f t="shared" si="1"/>
        <v>8</v>
      </c>
      <c r="M32" s="8">
        <f t="shared" si="1"/>
        <v>31</v>
      </c>
      <c r="N32" s="8">
        <f t="shared" si="1"/>
        <v>6</v>
      </c>
      <c r="O32" s="8">
        <f t="shared" si="1"/>
        <v>3</v>
      </c>
      <c r="P32" s="8">
        <f t="shared" si="1"/>
        <v>6</v>
      </c>
      <c r="Q32" s="8">
        <f t="shared" si="1"/>
        <v>2</v>
      </c>
      <c r="R32" s="8">
        <f t="shared" si="1"/>
        <v>4</v>
      </c>
      <c r="S32" s="8">
        <f t="shared" si="1"/>
        <v>2</v>
      </c>
      <c r="T32" s="8">
        <f t="shared" si="1"/>
        <v>9</v>
      </c>
      <c r="U32" s="8">
        <f t="shared" si="1"/>
        <v>8</v>
      </c>
      <c r="V32" s="8">
        <f t="shared" si="1"/>
        <v>6</v>
      </c>
      <c r="W32" s="8">
        <f t="shared" si="1"/>
        <v>0</v>
      </c>
      <c r="X32" s="8">
        <f t="shared" si="1"/>
        <v>4</v>
      </c>
      <c r="Y32" s="8">
        <f t="shared" si="1"/>
        <v>4</v>
      </c>
      <c r="Z32" s="8">
        <f t="shared" si="1"/>
        <v>4</v>
      </c>
      <c r="AA32" s="45" t="s">
        <v>133</v>
      </c>
      <c r="AB32" s="45"/>
      <c r="AC32" s="50"/>
      <c r="AD32" s="50"/>
    </row>
    <row r="33" spans="1:30" ht="18.75" customHeight="1" x14ac:dyDescent="0.3">
      <c r="B33" s="340" t="s">
        <v>132</v>
      </c>
      <c r="C33" s="341"/>
      <c r="D33" s="341"/>
      <c r="E33" s="341"/>
      <c r="F33" s="341"/>
      <c r="G33" s="49">
        <f>SUM(B32:G32)</f>
        <v>30</v>
      </c>
      <c r="H33" s="333" t="s">
        <v>131</v>
      </c>
      <c r="I33" s="333"/>
      <c r="J33" s="333"/>
      <c r="K33" s="333"/>
      <c r="L33" s="333"/>
      <c r="M33" s="333"/>
      <c r="N33" s="333"/>
      <c r="O33" s="333"/>
      <c r="P33" s="48">
        <f>SUM(H32:P32)</f>
        <v>88</v>
      </c>
      <c r="Q33" s="342" t="s">
        <v>130</v>
      </c>
      <c r="R33" s="343"/>
      <c r="S33" s="343"/>
      <c r="T33" s="343"/>
      <c r="U33" s="343"/>
      <c r="V33" s="343"/>
      <c r="W33" s="343"/>
      <c r="X33" s="343"/>
      <c r="Y33" s="343"/>
      <c r="Z33" s="47">
        <f>SUM(Q32:Z32)</f>
        <v>43</v>
      </c>
      <c r="AA33" s="339" t="s">
        <v>129</v>
      </c>
      <c r="AB33" s="339"/>
      <c r="AC33" s="339"/>
      <c r="AD33" t="s">
        <v>128</v>
      </c>
    </row>
    <row r="36" spans="1:30" x14ac:dyDescent="0.25">
      <c r="A36" s="46" t="s">
        <v>127</v>
      </c>
    </row>
    <row r="37" spans="1:30" x14ac:dyDescent="0.25">
      <c r="B37" s="14" t="s">
        <v>126</v>
      </c>
      <c r="C37" s="2"/>
      <c r="D37" s="2"/>
      <c r="E37" s="2"/>
    </row>
  </sheetData>
  <mergeCells count="4">
    <mergeCell ref="AA33:AC33"/>
    <mergeCell ref="B33:F33"/>
    <mergeCell ref="H33:O33"/>
    <mergeCell ref="Q33:Y33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AA74D-8792-4928-823A-2744E82DB84F}">
  <dimension ref="A1:AL103"/>
  <sheetViews>
    <sheetView zoomScaleNormal="100" workbookViewId="0">
      <selection activeCell="A94" sqref="A94:A103"/>
    </sheetView>
  </sheetViews>
  <sheetFormatPr baseColWidth="10" defaultRowHeight="15.75" x14ac:dyDescent="0.25"/>
  <cols>
    <col min="1" max="1" width="14.375" customWidth="1"/>
    <col min="2" max="12" width="3.625" customWidth="1"/>
    <col min="13" max="13" width="3.625" style="110" customWidth="1"/>
    <col min="14" max="26" width="3.625" customWidth="1"/>
    <col min="27" max="27" width="3.625" style="110" customWidth="1"/>
    <col min="28" max="37" width="3.625" customWidth="1"/>
  </cols>
  <sheetData>
    <row r="1" spans="1:38" s="190" customFormat="1" ht="30" x14ac:dyDescent="0.4">
      <c r="A1" s="190" t="s">
        <v>291</v>
      </c>
      <c r="M1" s="191"/>
      <c r="AA1" s="191"/>
    </row>
    <row r="2" spans="1:38" s="12" customFormat="1" ht="19.5" thickBot="1" x14ac:dyDescent="0.35">
      <c r="M2" s="120"/>
      <c r="AA2" s="120"/>
    </row>
    <row r="3" spans="1:38" ht="23.25" thickBot="1" x14ac:dyDescent="0.35">
      <c r="B3" s="344" t="s">
        <v>356</v>
      </c>
      <c r="C3" s="345"/>
      <c r="D3" s="345"/>
      <c r="E3" s="345"/>
      <c r="F3" s="345"/>
      <c r="G3" s="345"/>
      <c r="H3" s="345"/>
      <c r="I3" s="345"/>
      <c r="J3" s="345"/>
      <c r="K3" s="345"/>
      <c r="L3" s="346"/>
      <c r="M3" s="164"/>
      <c r="N3" s="347" t="s">
        <v>357</v>
      </c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9"/>
      <c r="AA3" s="164"/>
      <c r="AB3" s="344" t="s">
        <v>358</v>
      </c>
      <c r="AC3" s="345"/>
      <c r="AD3" s="345"/>
      <c r="AE3" s="345"/>
      <c r="AF3" s="345"/>
      <c r="AG3" s="345"/>
      <c r="AH3" s="345"/>
      <c r="AI3" s="345"/>
      <c r="AJ3" s="345"/>
      <c r="AK3" s="346"/>
    </row>
    <row r="4" spans="1:38" ht="150" customHeight="1" x14ac:dyDescent="0.35">
      <c r="A4" s="217" t="s">
        <v>15</v>
      </c>
      <c r="B4" s="202" t="s">
        <v>185</v>
      </c>
      <c r="C4" s="203" t="s">
        <v>184</v>
      </c>
      <c r="D4" s="203" t="s">
        <v>183</v>
      </c>
      <c r="E4" s="203" t="s">
        <v>182</v>
      </c>
      <c r="F4" s="196"/>
      <c r="G4" s="203"/>
      <c r="H4" s="203"/>
      <c r="I4" s="203"/>
      <c r="J4" s="203"/>
      <c r="K4" s="203" t="s">
        <v>248</v>
      </c>
      <c r="L4" s="215" t="s">
        <v>180</v>
      </c>
      <c r="M4" s="121"/>
      <c r="N4" s="206" t="s">
        <v>247</v>
      </c>
      <c r="O4" s="207" t="s">
        <v>355</v>
      </c>
      <c r="P4" s="207" t="s">
        <v>354</v>
      </c>
      <c r="Q4" s="207" t="s">
        <v>108</v>
      </c>
      <c r="R4" s="207"/>
      <c r="S4" s="207"/>
      <c r="T4" s="207" t="s">
        <v>109</v>
      </c>
      <c r="U4" s="207" t="s">
        <v>107</v>
      </c>
      <c r="V4" s="208"/>
      <c r="W4" s="207" t="s">
        <v>290</v>
      </c>
      <c r="X4" s="207" t="s">
        <v>289</v>
      </c>
      <c r="Y4" s="207" t="s">
        <v>288</v>
      </c>
      <c r="Z4" s="209"/>
      <c r="AA4" s="121"/>
      <c r="AB4" s="219" t="s">
        <v>287</v>
      </c>
      <c r="AC4" s="220" t="s">
        <v>111</v>
      </c>
      <c r="AD4" s="220" t="s">
        <v>286</v>
      </c>
      <c r="AE4" s="220" t="s">
        <v>112</v>
      </c>
      <c r="AF4" s="220" t="s">
        <v>285</v>
      </c>
      <c r="AG4" s="220" t="s">
        <v>284</v>
      </c>
      <c r="AH4" s="220" t="s">
        <v>165</v>
      </c>
      <c r="AI4" s="220" t="s">
        <v>283</v>
      </c>
      <c r="AJ4" s="220" t="s">
        <v>282</v>
      </c>
      <c r="AK4" s="221" t="s">
        <v>162</v>
      </c>
      <c r="AL4" s="8"/>
    </row>
    <row r="5" spans="1:38" x14ac:dyDescent="0.25">
      <c r="A5" s="218"/>
      <c r="B5" s="127">
        <v>1</v>
      </c>
      <c r="C5" s="106">
        <v>2</v>
      </c>
      <c r="D5" s="106">
        <v>3</v>
      </c>
      <c r="E5" s="106">
        <v>4</v>
      </c>
      <c r="F5" s="105"/>
      <c r="G5" s="106"/>
      <c r="H5" s="106"/>
      <c r="I5" s="106"/>
      <c r="J5" s="106"/>
      <c r="K5" s="106">
        <v>5</v>
      </c>
      <c r="L5" s="128">
        <v>6</v>
      </c>
      <c r="M5" s="122"/>
      <c r="N5" s="140">
        <v>1</v>
      </c>
      <c r="O5" s="112">
        <v>2</v>
      </c>
      <c r="P5" s="112">
        <v>3</v>
      </c>
      <c r="Q5" s="112">
        <v>4</v>
      </c>
      <c r="R5" s="112"/>
      <c r="S5" s="112"/>
      <c r="T5" s="112">
        <v>5</v>
      </c>
      <c r="U5" s="112">
        <v>6</v>
      </c>
      <c r="V5" s="111"/>
      <c r="W5" s="112">
        <v>7</v>
      </c>
      <c r="X5" s="112">
        <v>8</v>
      </c>
      <c r="Y5" s="112">
        <v>9</v>
      </c>
      <c r="Z5" s="141"/>
      <c r="AA5" s="122"/>
      <c r="AB5" s="152">
        <v>1</v>
      </c>
      <c r="AC5" s="115">
        <v>2</v>
      </c>
      <c r="AD5" s="115">
        <v>3</v>
      </c>
      <c r="AE5" s="115">
        <v>4</v>
      </c>
      <c r="AF5" s="115">
        <v>5</v>
      </c>
      <c r="AG5" s="115">
        <v>6</v>
      </c>
      <c r="AH5" s="115">
        <v>7</v>
      </c>
      <c r="AI5" s="115">
        <v>8</v>
      </c>
      <c r="AJ5" s="115">
        <v>9</v>
      </c>
      <c r="AK5" s="153">
        <v>10</v>
      </c>
      <c r="AL5" s="8"/>
    </row>
    <row r="6" spans="1:38" x14ac:dyDescent="0.25">
      <c r="A6" s="313" t="s">
        <v>161</v>
      </c>
      <c r="B6" s="129" t="s">
        <v>359</v>
      </c>
      <c r="C6" s="107" t="s">
        <v>359</v>
      </c>
      <c r="D6" s="107" t="s">
        <v>359</v>
      </c>
      <c r="E6" s="107" t="s">
        <v>359</v>
      </c>
      <c r="F6" s="105"/>
      <c r="G6" s="107"/>
      <c r="H6" s="107"/>
      <c r="I6" s="107"/>
      <c r="J6" s="107"/>
      <c r="K6" s="107" t="s">
        <v>359</v>
      </c>
      <c r="L6" s="130" t="s">
        <v>359</v>
      </c>
      <c r="M6" s="123"/>
      <c r="N6" s="142" t="s">
        <v>360</v>
      </c>
      <c r="O6" s="113" t="s">
        <v>360</v>
      </c>
      <c r="P6" s="113" t="s">
        <v>360</v>
      </c>
      <c r="Q6" s="113" t="s">
        <v>360</v>
      </c>
      <c r="R6" s="113"/>
      <c r="S6" s="113"/>
      <c r="T6" s="113" t="s">
        <v>360</v>
      </c>
      <c r="U6" s="113" t="s">
        <v>360</v>
      </c>
      <c r="V6" s="111"/>
      <c r="W6" s="113" t="s">
        <v>360</v>
      </c>
      <c r="X6" s="113" t="s">
        <v>360</v>
      </c>
      <c r="Y6" s="113" t="s">
        <v>360</v>
      </c>
      <c r="Z6" s="143"/>
      <c r="AA6" s="123"/>
      <c r="AB6" s="154" t="s">
        <v>361</v>
      </c>
      <c r="AC6" s="116" t="s">
        <v>361</v>
      </c>
      <c r="AD6" s="116" t="s">
        <v>361</v>
      </c>
      <c r="AE6" s="116" t="s">
        <v>361</v>
      </c>
      <c r="AF6" s="116" t="s">
        <v>361</v>
      </c>
      <c r="AG6" s="116" t="s">
        <v>361</v>
      </c>
      <c r="AH6" s="116" t="s">
        <v>361</v>
      </c>
      <c r="AI6" s="116" t="s">
        <v>361</v>
      </c>
      <c r="AJ6" s="116" t="s">
        <v>361</v>
      </c>
      <c r="AK6" s="155" t="s">
        <v>361</v>
      </c>
    </row>
    <row r="7" spans="1:38" hidden="1" x14ac:dyDescent="0.25">
      <c r="A7" s="313" t="s">
        <v>160</v>
      </c>
      <c r="B7" s="129"/>
      <c r="C7" s="107">
        <v>1</v>
      </c>
      <c r="D7" s="107"/>
      <c r="E7" s="107"/>
      <c r="F7" s="105"/>
      <c r="G7" s="107"/>
      <c r="H7" s="107"/>
      <c r="I7" s="107"/>
      <c r="J7" s="107"/>
      <c r="K7" s="107"/>
      <c r="L7" s="130"/>
      <c r="M7" s="123"/>
      <c r="N7" s="142"/>
      <c r="O7" s="113"/>
      <c r="P7" s="113"/>
      <c r="Q7" s="113">
        <v>1</v>
      </c>
      <c r="R7" s="113"/>
      <c r="S7" s="113"/>
      <c r="T7" s="113"/>
      <c r="U7" s="113">
        <v>1</v>
      </c>
      <c r="V7" s="111"/>
      <c r="W7" s="113"/>
      <c r="X7" s="113"/>
      <c r="Y7" s="113">
        <v>1</v>
      </c>
      <c r="Z7" s="143"/>
      <c r="AA7" s="123"/>
      <c r="AB7" s="154"/>
      <c r="AC7" s="116">
        <v>1</v>
      </c>
      <c r="AD7" s="116"/>
      <c r="AE7" s="116"/>
      <c r="AF7" s="116"/>
      <c r="AG7" s="116"/>
      <c r="AH7" s="116"/>
      <c r="AI7" s="116"/>
      <c r="AJ7" s="116"/>
      <c r="AK7" s="155"/>
    </row>
    <row r="8" spans="1:38" hidden="1" x14ac:dyDescent="0.25">
      <c r="A8" s="313" t="s">
        <v>159</v>
      </c>
      <c r="B8" s="129"/>
      <c r="C8" s="107">
        <v>1</v>
      </c>
      <c r="D8" s="107"/>
      <c r="E8" s="107"/>
      <c r="F8" s="105"/>
      <c r="G8" s="107"/>
      <c r="H8" s="107"/>
      <c r="I8" s="107"/>
      <c r="J8" s="107"/>
      <c r="K8" s="107"/>
      <c r="L8" s="130"/>
      <c r="M8" s="123"/>
      <c r="N8" s="142">
        <v>1</v>
      </c>
      <c r="O8" s="113"/>
      <c r="P8" s="113"/>
      <c r="Q8" s="113"/>
      <c r="R8" s="113"/>
      <c r="S8" s="113"/>
      <c r="T8" s="113"/>
      <c r="U8" s="113">
        <v>1</v>
      </c>
      <c r="V8" s="111"/>
      <c r="W8" s="113"/>
      <c r="X8" s="113"/>
      <c r="Y8" s="113"/>
      <c r="Z8" s="143"/>
      <c r="AA8" s="123"/>
      <c r="AB8" s="154"/>
      <c r="AC8" s="116"/>
      <c r="AD8" s="116"/>
      <c r="AE8" s="116"/>
      <c r="AF8" s="116"/>
      <c r="AG8" s="116"/>
      <c r="AH8" s="116"/>
      <c r="AI8" s="116"/>
      <c r="AJ8" s="116">
        <v>1</v>
      </c>
      <c r="AK8" s="155"/>
    </row>
    <row r="9" spans="1:38" hidden="1" x14ac:dyDescent="0.25">
      <c r="A9" s="313" t="s">
        <v>158</v>
      </c>
      <c r="B9" s="131"/>
      <c r="C9" s="108"/>
      <c r="D9" s="108"/>
      <c r="E9" s="108">
        <v>1</v>
      </c>
      <c r="F9" s="105"/>
      <c r="G9" s="108"/>
      <c r="H9" s="108"/>
      <c r="I9" s="108"/>
      <c r="J9" s="108"/>
      <c r="K9" s="108"/>
      <c r="L9" s="132"/>
      <c r="M9" s="124"/>
      <c r="N9" s="144"/>
      <c r="O9" s="114"/>
      <c r="P9" s="114"/>
      <c r="Q9" s="114"/>
      <c r="R9" s="114"/>
      <c r="S9" s="114"/>
      <c r="T9" s="114"/>
      <c r="U9" s="114">
        <v>3</v>
      </c>
      <c r="V9" s="111"/>
      <c r="W9" s="114"/>
      <c r="X9" s="114"/>
      <c r="Y9" s="114"/>
      <c r="Z9" s="145"/>
      <c r="AA9" s="124"/>
      <c r="AB9" s="156"/>
      <c r="AC9" s="117"/>
      <c r="AD9" s="117"/>
      <c r="AE9" s="117"/>
      <c r="AF9" s="117"/>
      <c r="AG9" s="117"/>
      <c r="AH9" s="117"/>
      <c r="AI9" s="117"/>
      <c r="AJ9" s="117"/>
      <c r="AK9" s="157"/>
    </row>
    <row r="10" spans="1:38" hidden="1" x14ac:dyDescent="0.25">
      <c r="A10" s="313" t="s">
        <v>157</v>
      </c>
      <c r="B10" s="131"/>
      <c r="C10" s="108">
        <v>1</v>
      </c>
      <c r="D10" s="108"/>
      <c r="E10" s="108"/>
      <c r="F10" s="105"/>
      <c r="G10" s="108"/>
      <c r="H10" s="108"/>
      <c r="I10" s="108"/>
      <c r="J10" s="108"/>
      <c r="K10" s="108"/>
      <c r="L10" s="132"/>
      <c r="M10" s="124"/>
      <c r="N10" s="144">
        <v>1</v>
      </c>
      <c r="O10" s="114"/>
      <c r="P10" s="114"/>
      <c r="Q10" s="114">
        <v>2</v>
      </c>
      <c r="R10" s="114"/>
      <c r="S10" s="114"/>
      <c r="T10" s="114"/>
      <c r="U10" s="114">
        <v>2</v>
      </c>
      <c r="V10" s="111"/>
      <c r="W10" s="114"/>
      <c r="X10" s="114"/>
      <c r="Y10" s="114">
        <v>1</v>
      </c>
      <c r="Z10" s="145"/>
      <c r="AA10" s="124"/>
      <c r="AB10" s="156"/>
      <c r="AC10" s="117"/>
      <c r="AD10" s="117"/>
      <c r="AE10" s="117">
        <v>1</v>
      </c>
      <c r="AF10" s="117"/>
      <c r="AG10" s="117">
        <v>1</v>
      </c>
      <c r="AH10" s="117"/>
      <c r="AI10" s="117"/>
      <c r="AJ10" s="117"/>
      <c r="AK10" s="157"/>
    </row>
    <row r="11" spans="1:38" hidden="1" x14ac:dyDescent="0.25">
      <c r="A11" s="313" t="s">
        <v>156</v>
      </c>
      <c r="B11" s="131"/>
      <c r="C11" s="108">
        <v>1</v>
      </c>
      <c r="D11" s="108">
        <v>1</v>
      </c>
      <c r="E11" s="108"/>
      <c r="F11" s="105"/>
      <c r="G11" s="108"/>
      <c r="H11" s="108"/>
      <c r="I11" s="108"/>
      <c r="J11" s="108"/>
      <c r="K11" s="108"/>
      <c r="L11" s="132"/>
      <c r="M11" s="124"/>
      <c r="N11" s="144"/>
      <c r="O11" s="114"/>
      <c r="P11" s="114"/>
      <c r="Q11" s="114"/>
      <c r="R11" s="114"/>
      <c r="S11" s="114"/>
      <c r="T11" s="114"/>
      <c r="U11" s="114">
        <v>1</v>
      </c>
      <c r="V11" s="111"/>
      <c r="W11" s="114"/>
      <c r="X11" s="114"/>
      <c r="Y11" s="114"/>
      <c r="Z11" s="145"/>
      <c r="AA11" s="124"/>
      <c r="AB11" s="156"/>
      <c r="AC11" s="117"/>
      <c r="AD11" s="117"/>
      <c r="AE11" s="117"/>
      <c r="AF11" s="117"/>
      <c r="AG11" s="117"/>
      <c r="AH11" s="117"/>
      <c r="AI11" s="117">
        <v>1</v>
      </c>
      <c r="AJ11" s="117"/>
      <c r="AK11" s="157"/>
    </row>
    <row r="12" spans="1:38" hidden="1" x14ac:dyDescent="0.25">
      <c r="A12" s="313" t="s">
        <v>155</v>
      </c>
      <c r="B12" s="131"/>
      <c r="C12" s="108"/>
      <c r="D12" s="108">
        <v>1</v>
      </c>
      <c r="E12" s="108"/>
      <c r="F12" s="105"/>
      <c r="G12" s="108"/>
      <c r="H12" s="108"/>
      <c r="I12" s="108"/>
      <c r="J12" s="108"/>
      <c r="K12" s="108"/>
      <c r="L12" s="132"/>
      <c r="M12" s="124"/>
      <c r="N12" s="144">
        <v>1</v>
      </c>
      <c r="O12" s="114"/>
      <c r="P12" s="114"/>
      <c r="Q12" s="114">
        <v>2</v>
      </c>
      <c r="R12" s="114"/>
      <c r="S12" s="114"/>
      <c r="T12" s="114"/>
      <c r="U12" s="114"/>
      <c r="V12" s="111"/>
      <c r="W12" s="114"/>
      <c r="X12" s="114"/>
      <c r="Y12" s="114"/>
      <c r="Z12" s="145"/>
      <c r="AA12" s="124"/>
      <c r="AB12" s="156"/>
      <c r="AC12" s="117"/>
      <c r="AD12" s="117"/>
      <c r="AE12" s="117"/>
      <c r="AF12" s="117">
        <v>1</v>
      </c>
      <c r="AG12" s="117">
        <v>1</v>
      </c>
      <c r="AH12" s="117"/>
      <c r="AI12" s="117"/>
      <c r="AJ12" s="117">
        <v>1</v>
      </c>
      <c r="AK12" s="157"/>
    </row>
    <row r="13" spans="1:38" hidden="1" x14ac:dyDescent="0.25">
      <c r="A13" s="313" t="s">
        <v>154</v>
      </c>
      <c r="B13" s="131"/>
      <c r="C13" s="108">
        <v>1</v>
      </c>
      <c r="D13" s="108"/>
      <c r="E13" s="108"/>
      <c r="F13" s="105"/>
      <c r="G13" s="108"/>
      <c r="H13" s="108"/>
      <c r="I13" s="108"/>
      <c r="J13" s="108"/>
      <c r="K13" s="108"/>
      <c r="L13" s="132"/>
      <c r="M13" s="124"/>
      <c r="N13" s="144"/>
      <c r="O13" s="114"/>
      <c r="P13" s="114"/>
      <c r="Q13" s="114"/>
      <c r="R13" s="114"/>
      <c r="S13" s="114"/>
      <c r="T13" s="114"/>
      <c r="U13" s="114">
        <v>1</v>
      </c>
      <c r="V13" s="111"/>
      <c r="W13" s="114"/>
      <c r="X13" s="114"/>
      <c r="Y13" s="114"/>
      <c r="Z13" s="145"/>
      <c r="AA13" s="124"/>
      <c r="AB13" s="156"/>
      <c r="AC13" s="117">
        <v>1</v>
      </c>
      <c r="AD13" s="117"/>
      <c r="AE13" s="117"/>
      <c r="AF13" s="117">
        <v>1</v>
      </c>
      <c r="AG13" s="117"/>
      <c r="AH13" s="117"/>
      <c r="AI13" s="117"/>
      <c r="AJ13" s="117"/>
      <c r="AK13" s="157"/>
    </row>
    <row r="14" spans="1:38" hidden="1" x14ac:dyDescent="0.25">
      <c r="A14" s="313" t="s">
        <v>153</v>
      </c>
      <c r="B14" s="131"/>
      <c r="C14" s="108">
        <v>1</v>
      </c>
      <c r="D14" s="108"/>
      <c r="E14" s="108"/>
      <c r="F14" s="105"/>
      <c r="G14" s="108"/>
      <c r="H14" s="108"/>
      <c r="I14" s="108"/>
      <c r="J14" s="108"/>
      <c r="K14" s="108"/>
      <c r="L14" s="132"/>
      <c r="M14" s="124"/>
      <c r="N14" s="144"/>
      <c r="O14" s="114"/>
      <c r="P14" s="114"/>
      <c r="Q14" s="114">
        <v>1</v>
      </c>
      <c r="R14" s="114"/>
      <c r="S14" s="114"/>
      <c r="T14" s="114"/>
      <c r="U14" s="114">
        <v>2</v>
      </c>
      <c r="V14" s="111"/>
      <c r="W14" s="114"/>
      <c r="X14" s="114"/>
      <c r="Y14" s="114"/>
      <c r="Z14" s="145"/>
      <c r="AA14" s="124"/>
      <c r="AB14" s="156"/>
      <c r="AC14" s="117"/>
      <c r="AD14" s="117">
        <v>1</v>
      </c>
      <c r="AE14" s="117"/>
      <c r="AF14" s="117"/>
      <c r="AG14" s="117"/>
      <c r="AH14" s="117"/>
      <c r="AI14" s="117">
        <v>1</v>
      </c>
      <c r="AJ14" s="117"/>
      <c r="AK14" s="157">
        <v>1</v>
      </c>
    </row>
    <row r="15" spans="1:38" hidden="1" x14ac:dyDescent="0.25">
      <c r="A15" s="313" t="s">
        <v>152</v>
      </c>
      <c r="B15" s="131"/>
      <c r="C15" s="108">
        <v>1</v>
      </c>
      <c r="D15" s="108">
        <v>1</v>
      </c>
      <c r="E15" s="108"/>
      <c r="F15" s="105"/>
      <c r="G15" s="108"/>
      <c r="H15" s="108"/>
      <c r="I15" s="108"/>
      <c r="J15" s="108"/>
      <c r="K15" s="108"/>
      <c r="L15" s="132"/>
      <c r="M15" s="124"/>
      <c r="N15" s="144">
        <v>2</v>
      </c>
      <c r="O15" s="114"/>
      <c r="P15" s="114">
        <v>1</v>
      </c>
      <c r="Q15" s="114">
        <v>1</v>
      </c>
      <c r="R15" s="114"/>
      <c r="S15" s="114"/>
      <c r="T15" s="114"/>
      <c r="U15" s="114"/>
      <c r="V15" s="111"/>
      <c r="W15" s="114"/>
      <c r="X15" s="114"/>
      <c r="Y15" s="114"/>
      <c r="Z15" s="145"/>
      <c r="AA15" s="124"/>
      <c r="AB15" s="156">
        <v>1</v>
      </c>
      <c r="AC15" s="117"/>
      <c r="AD15" s="117"/>
      <c r="AE15" s="117"/>
      <c r="AF15" s="117"/>
      <c r="AG15" s="117"/>
      <c r="AH15" s="117"/>
      <c r="AI15" s="117"/>
      <c r="AJ15" s="117"/>
      <c r="AK15" s="157"/>
    </row>
    <row r="16" spans="1:38" hidden="1" x14ac:dyDescent="0.25">
      <c r="A16" s="313" t="s">
        <v>151</v>
      </c>
      <c r="B16" s="131"/>
      <c r="C16" s="108">
        <v>1</v>
      </c>
      <c r="D16" s="108"/>
      <c r="E16" s="108"/>
      <c r="F16" s="105"/>
      <c r="G16" s="108"/>
      <c r="H16" s="108"/>
      <c r="I16" s="108"/>
      <c r="J16" s="108"/>
      <c r="K16" s="108"/>
      <c r="L16" s="132"/>
      <c r="M16" s="124"/>
      <c r="N16" s="144"/>
      <c r="O16" s="114"/>
      <c r="P16" s="114"/>
      <c r="Q16" s="114"/>
      <c r="R16" s="114"/>
      <c r="S16" s="114"/>
      <c r="T16" s="114"/>
      <c r="U16" s="114">
        <v>2</v>
      </c>
      <c r="V16" s="111"/>
      <c r="W16" s="114"/>
      <c r="X16" s="114"/>
      <c r="Y16" s="114">
        <v>1</v>
      </c>
      <c r="Z16" s="145"/>
      <c r="AA16" s="124"/>
      <c r="AB16" s="156"/>
      <c r="AC16" s="117">
        <v>1</v>
      </c>
      <c r="AD16" s="117"/>
      <c r="AE16" s="117"/>
      <c r="AF16" s="117"/>
      <c r="AG16" s="117">
        <v>1</v>
      </c>
      <c r="AH16" s="117"/>
      <c r="AI16" s="117"/>
      <c r="AJ16" s="117">
        <v>1</v>
      </c>
      <c r="AK16" s="157"/>
    </row>
    <row r="17" spans="1:37" hidden="1" x14ac:dyDescent="0.25">
      <c r="A17" s="313" t="s">
        <v>150</v>
      </c>
      <c r="B17" s="131"/>
      <c r="C17" s="108">
        <v>1</v>
      </c>
      <c r="D17" s="108"/>
      <c r="E17" s="108"/>
      <c r="F17" s="105"/>
      <c r="G17" s="108"/>
      <c r="H17" s="108"/>
      <c r="I17" s="108"/>
      <c r="J17" s="108"/>
      <c r="K17" s="108"/>
      <c r="L17" s="132"/>
      <c r="M17" s="124"/>
      <c r="N17" s="144"/>
      <c r="O17" s="114"/>
      <c r="P17" s="114"/>
      <c r="Q17" s="114">
        <v>1</v>
      </c>
      <c r="R17" s="114"/>
      <c r="S17" s="114"/>
      <c r="T17" s="114">
        <v>1</v>
      </c>
      <c r="U17" s="114">
        <v>1</v>
      </c>
      <c r="V17" s="111"/>
      <c r="W17" s="114"/>
      <c r="X17" s="114"/>
      <c r="Y17" s="114"/>
      <c r="Z17" s="145"/>
      <c r="AA17" s="124"/>
      <c r="AB17" s="156"/>
      <c r="AC17" s="117"/>
      <c r="AD17" s="117"/>
      <c r="AE17" s="117"/>
      <c r="AF17" s="117"/>
      <c r="AG17" s="117">
        <v>1</v>
      </c>
      <c r="AH17" s="117"/>
      <c r="AI17" s="117"/>
      <c r="AJ17" s="117"/>
      <c r="AK17" s="157"/>
    </row>
    <row r="18" spans="1:37" hidden="1" x14ac:dyDescent="0.25">
      <c r="A18" s="313" t="s">
        <v>149</v>
      </c>
      <c r="B18" s="131"/>
      <c r="C18" s="108">
        <v>1</v>
      </c>
      <c r="D18" s="108"/>
      <c r="E18" s="108"/>
      <c r="F18" s="105"/>
      <c r="G18" s="108"/>
      <c r="H18" s="108"/>
      <c r="I18" s="108"/>
      <c r="J18" s="108"/>
      <c r="K18" s="108"/>
      <c r="L18" s="132"/>
      <c r="M18" s="124"/>
      <c r="N18" s="144"/>
      <c r="O18" s="114"/>
      <c r="P18" s="114"/>
      <c r="Q18" s="114"/>
      <c r="R18" s="114"/>
      <c r="S18" s="114"/>
      <c r="T18" s="114">
        <v>2</v>
      </c>
      <c r="U18" s="114">
        <v>2</v>
      </c>
      <c r="V18" s="111"/>
      <c r="W18" s="114"/>
      <c r="X18" s="114"/>
      <c r="Y18" s="114"/>
      <c r="Z18" s="145"/>
      <c r="AA18" s="124"/>
      <c r="AB18" s="156"/>
      <c r="AC18" s="117"/>
      <c r="AD18" s="117">
        <v>1</v>
      </c>
      <c r="AE18" s="117"/>
      <c r="AF18" s="117"/>
      <c r="AG18" s="117"/>
      <c r="AH18" s="117"/>
      <c r="AI18" s="117"/>
      <c r="AJ18" s="117">
        <v>1</v>
      </c>
      <c r="AK18" s="157"/>
    </row>
    <row r="19" spans="1:37" hidden="1" x14ac:dyDescent="0.25">
      <c r="A19" s="313" t="s">
        <v>148</v>
      </c>
      <c r="B19" s="131"/>
      <c r="C19" s="108"/>
      <c r="D19" s="108">
        <v>1</v>
      </c>
      <c r="E19" s="108"/>
      <c r="F19" s="105"/>
      <c r="G19" s="108"/>
      <c r="H19" s="108"/>
      <c r="I19" s="108"/>
      <c r="J19" s="108"/>
      <c r="K19" s="108"/>
      <c r="L19" s="132"/>
      <c r="M19" s="124"/>
      <c r="N19" s="144">
        <v>1</v>
      </c>
      <c r="O19" s="114"/>
      <c r="P19" s="114">
        <v>1</v>
      </c>
      <c r="Q19" s="114">
        <v>2</v>
      </c>
      <c r="R19" s="114"/>
      <c r="S19" s="114"/>
      <c r="T19" s="114">
        <v>1</v>
      </c>
      <c r="U19" s="114">
        <v>1</v>
      </c>
      <c r="V19" s="111"/>
      <c r="W19" s="114"/>
      <c r="X19" s="114"/>
      <c r="Y19" s="114"/>
      <c r="Z19" s="145"/>
      <c r="AA19" s="124"/>
      <c r="AB19" s="156"/>
      <c r="AC19" s="117"/>
      <c r="AD19" s="117"/>
      <c r="AE19" s="117"/>
      <c r="AF19" s="117">
        <v>2</v>
      </c>
      <c r="AG19" s="117"/>
      <c r="AH19" s="117"/>
      <c r="AI19" s="117"/>
      <c r="AJ19" s="117"/>
      <c r="AK19" s="157"/>
    </row>
    <row r="20" spans="1:37" hidden="1" x14ac:dyDescent="0.25">
      <c r="A20" s="313" t="s">
        <v>147</v>
      </c>
      <c r="B20" s="131"/>
      <c r="C20" s="108">
        <v>1</v>
      </c>
      <c r="D20" s="108"/>
      <c r="E20" s="108"/>
      <c r="F20" s="105"/>
      <c r="G20" s="108"/>
      <c r="H20" s="108"/>
      <c r="I20" s="108"/>
      <c r="J20" s="108"/>
      <c r="K20" s="108"/>
      <c r="L20" s="132"/>
      <c r="M20" s="124"/>
      <c r="N20" s="144">
        <v>2</v>
      </c>
      <c r="O20" s="114"/>
      <c r="P20" s="114"/>
      <c r="Q20" s="114"/>
      <c r="R20" s="114"/>
      <c r="S20" s="114"/>
      <c r="T20" s="114">
        <v>1</v>
      </c>
      <c r="U20" s="114">
        <v>1</v>
      </c>
      <c r="V20" s="111"/>
      <c r="W20" s="114"/>
      <c r="X20" s="114"/>
      <c r="Y20" s="114"/>
      <c r="Z20" s="145"/>
      <c r="AA20" s="124"/>
      <c r="AB20" s="156"/>
      <c r="AC20" s="117"/>
      <c r="AD20" s="117"/>
      <c r="AE20" s="117"/>
      <c r="AF20" s="117"/>
      <c r="AG20" s="117">
        <v>1</v>
      </c>
      <c r="AH20" s="117"/>
      <c r="AI20" s="117">
        <v>1</v>
      </c>
      <c r="AJ20" s="117"/>
      <c r="AK20" s="157"/>
    </row>
    <row r="21" spans="1:37" hidden="1" x14ac:dyDescent="0.25">
      <c r="A21" s="313" t="s">
        <v>146</v>
      </c>
      <c r="B21" s="131"/>
      <c r="C21" s="108"/>
      <c r="D21" s="108">
        <v>1</v>
      </c>
      <c r="E21" s="108"/>
      <c r="F21" s="105"/>
      <c r="G21" s="108"/>
      <c r="H21" s="108"/>
      <c r="I21" s="108"/>
      <c r="J21" s="108"/>
      <c r="K21" s="108"/>
      <c r="L21" s="132"/>
      <c r="M21" s="124"/>
      <c r="N21" s="144">
        <v>1</v>
      </c>
      <c r="O21" s="114"/>
      <c r="P21" s="114"/>
      <c r="Q21" s="114">
        <v>1</v>
      </c>
      <c r="R21" s="114"/>
      <c r="S21" s="114"/>
      <c r="T21" s="114"/>
      <c r="U21" s="114">
        <v>1</v>
      </c>
      <c r="V21" s="111"/>
      <c r="W21" s="114">
        <v>1</v>
      </c>
      <c r="X21" s="114"/>
      <c r="Y21" s="114"/>
      <c r="Z21" s="145"/>
      <c r="AA21" s="124"/>
      <c r="AB21" s="156"/>
      <c r="AC21" s="117"/>
      <c r="AD21" s="117"/>
      <c r="AE21" s="117"/>
      <c r="AF21" s="117">
        <v>1</v>
      </c>
      <c r="AG21" s="117"/>
      <c r="AH21" s="117"/>
      <c r="AI21" s="117"/>
      <c r="AJ21" s="117"/>
      <c r="AK21" s="157">
        <v>1</v>
      </c>
    </row>
    <row r="22" spans="1:37" hidden="1" x14ac:dyDescent="0.25">
      <c r="A22" s="313" t="s">
        <v>145</v>
      </c>
      <c r="B22" s="131"/>
      <c r="C22" s="108">
        <v>1</v>
      </c>
      <c r="D22" s="108">
        <v>1</v>
      </c>
      <c r="E22" s="108">
        <v>1</v>
      </c>
      <c r="F22" s="105"/>
      <c r="G22" s="108"/>
      <c r="H22" s="108"/>
      <c r="I22" s="108"/>
      <c r="J22" s="108"/>
      <c r="K22" s="108"/>
      <c r="L22" s="132"/>
      <c r="M22" s="124"/>
      <c r="N22" s="144">
        <v>1</v>
      </c>
      <c r="O22" s="114"/>
      <c r="P22" s="114"/>
      <c r="Q22" s="114">
        <v>3</v>
      </c>
      <c r="R22" s="114"/>
      <c r="S22" s="114"/>
      <c r="T22" s="114"/>
      <c r="U22" s="114"/>
      <c r="V22" s="111"/>
      <c r="W22" s="114"/>
      <c r="X22" s="114"/>
      <c r="Y22" s="114"/>
      <c r="Z22" s="145"/>
      <c r="AA22" s="124"/>
      <c r="AB22" s="156"/>
      <c r="AC22" s="117"/>
      <c r="AD22" s="117"/>
      <c r="AE22" s="117">
        <v>1</v>
      </c>
      <c r="AF22" s="117"/>
      <c r="AG22" s="117"/>
      <c r="AH22" s="117"/>
      <c r="AI22" s="117"/>
      <c r="AJ22" s="117"/>
      <c r="AK22" s="157"/>
    </row>
    <row r="23" spans="1:37" hidden="1" x14ac:dyDescent="0.25">
      <c r="A23" s="313" t="s">
        <v>144</v>
      </c>
      <c r="B23" s="131"/>
      <c r="C23" s="108"/>
      <c r="D23" s="108">
        <v>1</v>
      </c>
      <c r="E23" s="108"/>
      <c r="F23" s="105"/>
      <c r="G23" s="108"/>
      <c r="H23" s="108"/>
      <c r="I23" s="108"/>
      <c r="J23" s="108"/>
      <c r="K23" s="108"/>
      <c r="L23" s="132"/>
      <c r="M23" s="124"/>
      <c r="N23" s="144">
        <v>1</v>
      </c>
      <c r="O23" s="114"/>
      <c r="P23" s="114">
        <v>1</v>
      </c>
      <c r="Q23" s="114"/>
      <c r="R23" s="114"/>
      <c r="S23" s="114"/>
      <c r="T23" s="114"/>
      <c r="U23" s="114">
        <v>1</v>
      </c>
      <c r="V23" s="111"/>
      <c r="W23" s="114"/>
      <c r="X23" s="114"/>
      <c r="Y23" s="114"/>
      <c r="Z23" s="145"/>
      <c r="AA23" s="124"/>
      <c r="AB23" s="156"/>
      <c r="AC23" s="117"/>
      <c r="AD23" s="117"/>
      <c r="AE23" s="117"/>
      <c r="AF23" s="117">
        <v>1</v>
      </c>
      <c r="AG23" s="117"/>
      <c r="AH23" s="117"/>
      <c r="AI23" s="117"/>
      <c r="AJ23" s="117"/>
      <c r="AK23" s="157">
        <v>1</v>
      </c>
    </row>
    <row r="24" spans="1:37" hidden="1" x14ac:dyDescent="0.25">
      <c r="A24" s="313" t="s">
        <v>143</v>
      </c>
      <c r="B24" s="131"/>
      <c r="C24" s="108">
        <v>1</v>
      </c>
      <c r="D24" s="108"/>
      <c r="E24" s="108"/>
      <c r="F24" s="105"/>
      <c r="G24" s="108"/>
      <c r="H24" s="108"/>
      <c r="I24" s="108"/>
      <c r="J24" s="108"/>
      <c r="K24" s="108"/>
      <c r="L24" s="132"/>
      <c r="M24" s="124"/>
      <c r="N24" s="144"/>
      <c r="O24" s="114"/>
      <c r="P24" s="114"/>
      <c r="Q24" s="114">
        <v>1</v>
      </c>
      <c r="R24" s="114"/>
      <c r="S24" s="114"/>
      <c r="T24" s="114">
        <v>1</v>
      </c>
      <c r="U24" s="114">
        <v>1</v>
      </c>
      <c r="V24" s="111"/>
      <c r="W24" s="114"/>
      <c r="X24" s="114"/>
      <c r="Y24" s="114"/>
      <c r="Z24" s="145"/>
      <c r="AA24" s="124"/>
      <c r="AB24" s="156">
        <v>1</v>
      </c>
      <c r="AC24" s="117"/>
      <c r="AD24" s="117"/>
      <c r="AE24" s="117">
        <v>1</v>
      </c>
      <c r="AF24" s="117"/>
      <c r="AG24" s="117"/>
      <c r="AH24" s="117"/>
      <c r="AI24" s="117"/>
      <c r="AJ24" s="117"/>
      <c r="AK24" s="157"/>
    </row>
    <row r="25" spans="1:37" hidden="1" x14ac:dyDescent="0.25">
      <c r="A25" s="313" t="s">
        <v>142</v>
      </c>
      <c r="B25" s="131"/>
      <c r="C25" s="108"/>
      <c r="D25" s="108">
        <v>1</v>
      </c>
      <c r="E25" s="108"/>
      <c r="F25" s="105"/>
      <c r="G25" s="108"/>
      <c r="H25" s="108"/>
      <c r="I25" s="108"/>
      <c r="J25" s="108"/>
      <c r="K25" s="108"/>
      <c r="L25" s="132"/>
      <c r="M25" s="124"/>
      <c r="N25" s="144">
        <v>1</v>
      </c>
      <c r="O25" s="114"/>
      <c r="P25" s="114"/>
      <c r="Q25" s="114"/>
      <c r="R25" s="114"/>
      <c r="S25" s="114"/>
      <c r="T25" s="114">
        <v>1</v>
      </c>
      <c r="U25" s="114">
        <v>1</v>
      </c>
      <c r="V25" s="111"/>
      <c r="W25" s="114"/>
      <c r="X25" s="114"/>
      <c r="Y25" s="114"/>
      <c r="Z25" s="145"/>
      <c r="AA25" s="124"/>
      <c r="AB25" s="156"/>
      <c r="AC25" s="117"/>
      <c r="AD25" s="117"/>
      <c r="AE25" s="117">
        <v>1</v>
      </c>
      <c r="AF25" s="117"/>
      <c r="AG25" s="117"/>
      <c r="AH25" s="117"/>
      <c r="AI25" s="117"/>
      <c r="AJ25" s="117"/>
      <c r="AK25" s="157"/>
    </row>
    <row r="26" spans="1:37" hidden="1" x14ac:dyDescent="0.25">
      <c r="A26" s="313" t="s">
        <v>141</v>
      </c>
      <c r="B26" s="131"/>
      <c r="C26" s="108"/>
      <c r="D26" s="108">
        <v>1</v>
      </c>
      <c r="E26" s="108"/>
      <c r="F26" s="105"/>
      <c r="G26" s="108"/>
      <c r="H26" s="108"/>
      <c r="I26" s="108"/>
      <c r="J26" s="108"/>
      <c r="K26" s="108"/>
      <c r="L26" s="132"/>
      <c r="M26" s="124"/>
      <c r="N26" s="144"/>
      <c r="O26" s="114"/>
      <c r="P26" s="114"/>
      <c r="Q26" s="114">
        <v>2</v>
      </c>
      <c r="R26" s="114"/>
      <c r="S26" s="114"/>
      <c r="T26" s="114">
        <v>1</v>
      </c>
      <c r="U26" s="114"/>
      <c r="V26" s="111"/>
      <c r="W26" s="114"/>
      <c r="X26" s="114">
        <v>2</v>
      </c>
      <c r="Y26" s="114"/>
      <c r="Z26" s="145"/>
      <c r="AA26" s="124"/>
      <c r="AB26" s="156"/>
      <c r="AC26" s="117"/>
      <c r="AD26" s="117"/>
      <c r="AE26" s="117"/>
      <c r="AF26" s="117">
        <v>2</v>
      </c>
      <c r="AG26" s="117"/>
      <c r="AH26" s="117"/>
      <c r="AI26" s="117"/>
      <c r="AJ26" s="117"/>
      <c r="AK26" s="157"/>
    </row>
    <row r="27" spans="1:37" hidden="1" x14ac:dyDescent="0.25">
      <c r="A27" s="313" t="s">
        <v>140</v>
      </c>
      <c r="B27" s="131"/>
      <c r="C27" s="108"/>
      <c r="D27" s="108"/>
      <c r="E27" s="108">
        <v>1</v>
      </c>
      <c r="F27" s="105"/>
      <c r="G27" s="108"/>
      <c r="H27" s="108"/>
      <c r="I27" s="108"/>
      <c r="J27" s="108"/>
      <c r="K27" s="108"/>
      <c r="L27" s="132"/>
      <c r="M27" s="124"/>
      <c r="N27" s="144"/>
      <c r="O27" s="114"/>
      <c r="P27" s="114"/>
      <c r="Q27" s="114">
        <v>1</v>
      </c>
      <c r="R27" s="114"/>
      <c r="S27" s="114"/>
      <c r="T27" s="114"/>
      <c r="U27" s="114">
        <v>1</v>
      </c>
      <c r="V27" s="111"/>
      <c r="W27" s="114">
        <v>1</v>
      </c>
      <c r="X27" s="114"/>
      <c r="Y27" s="114">
        <v>1</v>
      </c>
      <c r="Z27" s="145"/>
      <c r="AA27" s="124"/>
      <c r="AB27" s="156"/>
      <c r="AC27" s="117"/>
      <c r="AD27" s="117"/>
      <c r="AE27" s="117">
        <v>1</v>
      </c>
      <c r="AF27" s="117"/>
      <c r="AG27" s="117">
        <v>1</v>
      </c>
      <c r="AH27" s="117"/>
      <c r="AI27" s="117"/>
      <c r="AJ27" s="117"/>
      <c r="AK27" s="157"/>
    </row>
    <row r="28" spans="1:37" hidden="1" x14ac:dyDescent="0.25">
      <c r="A28" s="313" t="s">
        <v>139</v>
      </c>
      <c r="B28" s="131"/>
      <c r="C28" s="108"/>
      <c r="D28" s="108">
        <v>1</v>
      </c>
      <c r="E28" s="108"/>
      <c r="F28" s="105"/>
      <c r="G28" s="108"/>
      <c r="H28" s="108"/>
      <c r="I28" s="108"/>
      <c r="J28" s="108"/>
      <c r="K28" s="108"/>
      <c r="L28" s="132"/>
      <c r="M28" s="124"/>
      <c r="N28" s="144"/>
      <c r="O28" s="114"/>
      <c r="P28" s="114"/>
      <c r="Q28" s="114"/>
      <c r="R28" s="114"/>
      <c r="S28" s="114"/>
      <c r="T28" s="114"/>
      <c r="U28" s="114">
        <v>2</v>
      </c>
      <c r="V28" s="111"/>
      <c r="W28" s="114"/>
      <c r="X28" s="114"/>
      <c r="Y28" s="114">
        <v>1</v>
      </c>
      <c r="Z28" s="145"/>
      <c r="AA28" s="124"/>
      <c r="AB28" s="156"/>
      <c r="AC28" s="117"/>
      <c r="AD28" s="117"/>
      <c r="AE28" s="117">
        <v>1</v>
      </c>
      <c r="AF28" s="117"/>
      <c r="AG28" s="117"/>
      <c r="AH28" s="117"/>
      <c r="AI28" s="117"/>
      <c r="AJ28" s="117"/>
      <c r="AK28" s="157"/>
    </row>
    <row r="29" spans="1:37" hidden="1" x14ac:dyDescent="0.25">
      <c r="A29" s="313" t="s">
        <v>138</v>
      </c>
      <c r="B29" s="131"/>
      <c r="C29" s="108"/>
      <c r="D29" s="108">
        <v>1</v>
      </c>
      <c r="E29" s="108"/>
      <c r="F29" s="105"/>
      <c r="G29" s="108"/>
      <c r="H29" s="108"/>
      <c r="I29" s="108"/>
      <c r="J29" s="108"/>
      <c r="K29" s="108"/>
      <c r="L29" s="132"/>
      <c r="M29" s="124"/>
      <c r="N29" s="144"/>
      <c r="O29" s="114"/>
      <c r="P29" s="114"/>
      <c r="Q29" s="114">
        <v>1</v>
      </c>
      <c r="R29" s="114"/>
      <c r="S29" s="114"/>
      <c r="T29" s="114"/>
      <c r="U29" s="114">
        <v>1</v>
      </c>
      <c r="V29" s="111"/>
      <c r="W29" s="114">
        <v>1</v>
      </c>
      <c r="X29" s="114"/>
      <c r="Y29" s="114">
        <v>1</v>
      </c>
      <c r="Z29" s="145"/>
      <c r="AA29" s="124"/>
      <c r="AB29" s="156"/>
      <c r="AC29" s="117"/>
      <c r="AD29" s="117"/>
      <c r="AE29" s="117">
        <v>1</v>
      </c>
      <c r="AF29" s="117"/>
      <c r="AG29" s="117"/>
      <c r="AH29" s="117"/>
      <c r="AI29" s="117"/>
      <c r="AJ29" s="117"/>
      <c r="AK29" s="157"/>
    </row>
    <row r="30" spans="1:37" hidden="1" x14ac:dyDescent="0.25">
      <c r="A30" s="313" t="s">
        <v>137</v>
      </c>
      <c r="B30" s="131"/>
      <c r="C30" s="108">
        <v>1</v>
      </c>
      <c r="D30" s="108"/>
      <c r="E30" s="108"/>
      <c r="F30" s="105"/>
      <c r="G30" s="108"/>
      <c r="H30" s="108"/>
      <c r="I30" s="108"/>
      <c r="J30" s="108"/>
      <c r="K30" s="108"/>
      <c r="L30" s="132"/>
      <c r="M30" s="124"/>
      <c r="N30" s="144"/>
      <c r="O30" s="114"/>
      <c r="P30" s="114"/>
      <c r="Q30" s="114"/>
      <c r="R30" s="114"/>
      <c r="S30" s="114"/>
      <c r="T30" s="114"/>
      <c r="U30" s="114">
        <v>2</v>
      </c>
      <c r="V30" s="111"/>
      <c r="W30" s="114">
        <v>1</v>
      </c>
      <c r="X30" s="114"/>
      <c r="Y30" s="114"/>
      <c r="Z30" s="145"/>
      <c r="AA30" s="124"/>
      <c r="AB30" s="156"/>
      <c r="AC30" s="117"/>
      <c r="AD30" s="117"/>
      <c r="AE30" s="117">
        <v>1</v>
      </c>
      <c r="AF30" s="117"/>
      <c r="AG30" s="117"/>
      <c r="AH30" s="117"/>
      <c r="AI30" s="117"/>
      <c r="AJ30" s="117"/>
      <c r="AK30" s="157"/>
    </row>
    <row r="31" spans="1:37" hidden="1" x14ac:dyDescent="0.25">
      <c r="A31" s="313" t="s">
        <v>136</v>
      </c>
      <c r="B31" s="129"/>
      <c r="C31" s="107">
        <v>1</v>
      </c>
      <c r="D31" s="107"/>
      <c r="E31" s="107"/>
      <c r="F31" s="105"/>
      <c r="G31" s="107"/>
      <c r="H31" s="107"/>
      <c r="I31" s="107"/>
      <c r="J31" s="107"/>
      <c r="K31" s="107"/>
      <c r="L31" s="130"/>
      <c r="M31" s="123"/>
      <c r="N31" s="142"/>
      <c r="O31" s="113"/>
      <c r="P31" s="113"/>
      <c r="Q31" s="113"/>
      <c r="R31" s="113"/>
      <c r="S31" s="113"/>
      <c r="T31" s="113"/>
      <c r="U31" s="113">
        <v>2</v>
      </c>
      <c r="V31" s="111"/>
      <c r="W31" s="113">
        <v>1</v>
      </c>
      <c r="X31" s="113"/>
      <c r="Y31" s="113"/>
      <c r="Z31" s="143"/>
      <c r="AA31" s="123"/>
      <c r="AB31" s="154"/>
      <c r="AC31" s="116"/>
      <c r="AD31" s="116"/>
      <c r="AE31" s="116">
        <v>1</v>
      </c>
      <c r="AF31" s="116"/>
      <c r="AG31" s="116"/>
      <c r="AH31" s="116"/>
      <c r="AI31" s="116"/>
      <c r="AJ31" s="116"/>
      <c r="AK31" s="155"/>
    </row>
    <row r="32" spans="1:37" hidden="1" x14ac:dyDescent="0.25">
      <c r="A32" s="313" t="s">
        <v>135</v>
      </c>
      <c r="B32" s="129"/>
      <c r="C32" s="107"/>
      <c r="D32" s="107">
        <v>1</v>
      </c>
      <c r="E32" s="107"/>
      <c r="F32" s="105"/>
      <c r="G32" s="107"/>
      <c r="H32" s="107"/>
      <c r="I32" s="107"/>
      <c r="J32" s="107"/>
      <c r="K32" s="107"/>
      <c r="L32" s="130"/>
      <c r="M32" s="123"/>
      <c r="N32" s="142"/>
      <c r="O32" s="113"/>
      <c r="P32" s="113"/>
      <c r="Q32" s="113"/>
      <c r="R32" s="113"/>
      <c r="S32" s="113"/>
      <c r="T32" s="113"/>
      <c r="U32" s="113">
        <v>1</v>
      </c>
      <c r="V32" s="111"/>
      <c r="W32" s="113">
        <v>1</v>
      </c>
      <c r="X32" s="113">
        <v>1</v>
      </c>
      <c r="Y32" s="113"/>
      <c r="Z32" s="143"/>
      <c r="AA32" s="123"/>
      <c r="AB32" s="154"/>
      <c r="AC32" s="116">
        <v>1</v>
      </c>
      <c r="AD32" s="116"/>
      <c r="AE32" s="116"/>
      <c r="AF32" s="116"/>
      <c r="AG32" s="116"/>
      <c r="AH32" s="116"/>
      <c r="AI32" s="116">
        <v>1</v>
      </c>
      <c r="AJ32" s="116"/>
      <c r="AK32" s="155">
        <v>1</v>
      </c>
    </row>
    <row r="33" spans="1:37" ht="16.5" thickBot="1" x14ac:dyDescent="0.3">
      <c r="A33" s="314" t="s">
        <v>134</v>
      </c>
      <c r="B33" s="137">
        <f>SUM(B7:B32)</f>
        <v>0</v>
      </c>
      <c r="C33" s="138">
        <f>SUM(C7:C32)</f>
        <v>15</v>
      </c>
      <c r="D33" s="138">
        <f>SUM(D7:D32)</f>
        <v>12</v>
      </c>
      <c r="E33" s="138">
        <f>SUM(E7:E32)</f>
        <v>3</v>
      </c>
      <c r="F33" s="139"/>
      <c r="G33" s="138">
        <f t="shared" ref="G33:AK33" si="0">SUM(G7:G32)</f>
        <v>0</v>
      </c>
      <c r="H33" s="138">
        <f t="shared" si="0"/>
        <v>0</v>
      </c>
      <c r="I33" s="138">
        <f t="shared" si="0"/>
        <v>0</v>
      </c>
      <c r="J33" s="138">
        <f t="shared" si="0"/>
        <v>0</v>
      </c>
      <c r="K33" s="138">
        <f t="shared" si="0"/>
        <v>0</v>
      </c>
      <c r="L33" s="216">
        <f t="shared" si="0"/>
        <v>0</v>
      </c>
      <c r="M33" s="82"/>
      <c r="N33" s="149">
        <f t="shared" si="0"/>
        <v>12</v>
      </c>
      <c r="O33" s="150">
        <f t="shared" si="0"/>
        <v>0</v>
      </c>
      <c r="P33" s="150">
        <f t="shared" si="0"/>
        <v>3</v>
      </c>
      <c r="Q33" s="150">
        <f t="shared" si="0"/>
        <v>19</v>
      </c>
      <c r="R33" s="150">
        <f t="shared" si="0"/>
        <v>0</v>
      </c>
      <c r="S33" s="150">
        <f t="shared" si="0"/>
        <v>0</v>
      </c>
      <c r="T33" s="150">
        <f t="shared" si="0"/>
        <v>8</v>
      </c>
      <c r="U33" s="150">
        <f t="shared" si="0"/>
        <v>31</v>
      </c>
      <c r="V33" s="150">
        <f t="shared" si="0"/>
        <v>0</v>
      </c>
      <c r="W33" s="150">
        <f t="shared" si="0"/>
        <v>6</v>
      </c>
      <c r="X33" s="150">
        <f t="shared" si="0"/>
        <v>3</v>
      </c>
      <c r="Y33" s="150">
        <f t="shared" si="0"/>
        <v>6</v>
      </c>
      <c r="Z33" s="151">
        <f t="shared" si="0"/>
        <v>0</v>
      </c>
      <c r="AA33" s="82"/>
      <c r="AB33" s="222">
        <f t="shared" si="0"/>
        <v>2</v>
      </c>
      <c r="AC33" s="162">
        <f t="shared" si="0"/>
        <v>4</v>
      </c>
      <c r="AD33" s="162">
        <f t="shared" si="0"/>
        <v>2</v>
      </c>
      <c r="AE33" s="162">
        <f t="shared" si="0"/>
        <v>9</v>
      </c>
      <c r="AF33" s="162">
        <f t="shared" si="0"/>
        <v>8</v>
      </c>
      <c r="AG33" s="162">
        <f t="shared" si="0"/>
        <v>6</v>
      </c>
      <c r="AH33" s="162">
        <f t="shared" si="0"/>
        <v>0</v>
      </c>
      <c r="AI33" s="162">
        <f t="shared" si="0"/>
        <v>4</v>
      </c>
      <c r="AJ33" s="162">
        <f t="shared" si="0"/>
        <v>4</v>
      </c>
      <c r="AK33" s="223">
        <f t="shared" si="0"/>
        <v>4</v>
      </c>
    </row>
    <row r="34" spans="1:37" ht="16.5" thickBot="1" x14ac:dyDescent="0.3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</row>
    <row r="35" spans="1:37" ht="208.5" x14ac:dyDescent="0.35">
      <c r="A35" s="217" t="s">
        <v>32</v>
      </c>
      <c r="B35" s="226" t="s">
        <v>281</v>
      </c>
      <c r="C35" s="195" t="s">
        <v>104</v>
      </c>
      <c r="D35" s="195" t="s">
        <v>105</v>
      </c>
      <c r="E35" s="195"/>
      <c r="F35" s="195"/>
      <c r="G35" s="195" t="s">
        <v>251</v>
      </c>
      <c r="H35" s="195" t="s">
        <v>250</v>
      </c>
      <c r="I35" s="195" t="s">
        <v>280</v>
      </c>
      <c r="J35" s="195" t="s">
        <v>249</v>
      </c>
      <c r="K35" s="196"/>
      <c r="L35" s="197" t="s">
        <v>279</v>
      </c>
      <c r="M35" s="125"/>
      <c r="N35" s="230" t="s">
        <v>247</v>
      </c>
      <c r="O35" s="231" t="s">
        <v>278</v>
      </c>
      <c r="P35" s="231"/>
      <c r="Q35" s="231" t="s">
        <v>108</v>
      </c>
      <c r="R35" s="231" t="s">
        <v>252</v>
      </c>
      <c r="S35" s="231" t="s">
        <v>277</v>
      </c>
      <c r="T35" s="231" t="s">
        <v>109</v>
      </c>
      <c r="U35" s="231" t="s">
        <v>107</v>
      </c>
      <c r="V35" s="231" t="s">
        <v>276</v>
      </c>
      <c r="W35" s="231" t="s">
        <v>275</v>
      </c>
      <c r="X35" s="231" t="s">
        <v>274</v>
      </c>
      <c r="Y35" s="231" t="s">
        <v>273</v>
      </c>
      <c r="Z35" s="232"/>
      <c r="AA35" s="125"/>
      <c r="AB35" s="236"/>
      <c r="AC35" s="237" t="s">
        <v>111</v>
      </c>
      <c r="AD35" s="237"/>
      <c r="AE35" s="237"/>
      <c r="AF35" s="237"/>
      <c r="AG35" s="237" t="s">
        <v>110</v>
      </c>
      <c r="AH35" s="237"/>
      <c r="AI35" s="237"/>
      <c r="AJ35" s="237" t="s">
        <v>272</v>
      </c>
      <c r="AK35" s="238"/>
    </row>
    <row r="36" spans="1:37" x14ac:dyDescent="0.25">
      <c r="A36" s="224" t="s">
        <v>161</v>
      </c>
      <c r="B36" s="129" t="s">
        <v>359</v>
      </c>
      <c r="C36" s="107" t="s">
        <v>359</v>
      </c>
      <c r="D36" s="107" t="s">
        <v>359</v>
      </c>
      <c r="E36" s="107"/>
      <c r="F36" s="107"/>
      <c r="G36" s="107" t="s">
        <v>359</v>
      </c>
      <c r="H36" s="107" t="s">
        <v>359</v>
      </c>
      <c r="I36" s="107" t="s">
        <v>359</v>
      </c>
      <c r="J36" s="107" t="s">
        <v>359</v>
      </c>
      <c r="K36" s="105"/>
      <c r="L36" s="130" t="s">
        <v>359</v>
      </c>
      <c r="M36" s="123"/>
      <c r="N36" s="142" t="s">
        <v>360</v>
      </c>
      <c r="O36" s="113" t="s">
        <v>360</v>
      </c>
      <c r="P36" s="113"/>
      <c r="Q36" s="113" t="s">
        <v>360</v>
      </c>
      <c r="R36" s="113" t="s">
        <v>360</v>
      </c>
      <c r="S36" s="113" t="s">
        <v>360</v>
      </c>
      <c r="T36" s="113" t="s">
        <v>360</v>
      </c>
      <c r="U36" s="113" t="s">
        <v>360</v>
      </c>
      <c r="V36" s="113" t="s">
        <v>360</v>
      </c>
      <c r="W36" s="113" t="s">
        <v>360</v>
      </c>
      <c r="X36" s="113" t="s">
        <v>360</v>
      </c>
      <c r="Y36" s="113" t="s">
        <v>360</v>
      </c>
      <c r="Z36" s="143"/>
      <c r="AA36" s="123"/>
      <c r="AB36" s="154"/>
      <c r="AC36" s="116" t="s">
        <v>361</v>
      </c>
      <c r="AD36" s="116"/>
      <c r="AE36" s="116"/>
      <c r="AF36" s="116"/>
      <c r="AG36" s="116" t="s">
        <v>361</v>
      </c>
      <c r="AH36" s="116"/>
      <c r="AI36" s="116"/>
      <c r="AJ36" s="116" t="s">
        <v>361</v>
      </c>
      <c r="AK36" s="159"/>
    </row>
    <row r="37" spans="1:37" hidden="1" x14ac:dyDescent="0.25">
      <c r="A37" s="224" t="s">
        <v>233</v>
      </c>
      <c r="B37" s="129"/>
      <c r="C37" s="107">
        <v>3</v>
      </c>
      <c r="D37" s="107">
        <v>2</v>
      </c>
      <c r="E37" s="107"/>
      <c r="F37" s="107"/>
      <c r="G37" s="107"/>
      <c r="H37" s="107">
        <v>2</v>
      </c>
      <c r="I37" s="107"/>
      <c r="J37" s="107"/>
      <c r="K37" s="105"/>
      <c r="L37" s="130">
        <v>1</v>
      </c>
      <c r="M37" s="123"/>
      <c r="N37" s="146"/>
      <c r="O37" s="113"/>
      <c r="P37" s="113"/>
      <c r="Q37" s="113"/>
      <c r="R37" s="43"/>
      <c r="S37" s="43"/>
      <c r="T37" s="113">
        <v>1</v>
      </c>
      <c r="U37" s="43">
        <v>4</v>
      </c>
      <c r="V37" s="43"/>
      <c r="W37" s="43">
        <v>1</v>
      </c>
      <c r="X37" s="113"/>
      <c r="Y37" s="43"/>
      <c r="Z37" s="147"/>
      <c r="AA37" s="82"/>
      <c r="AB37" s="158"/>
      <c r="AC37" s="118"/>
      <c r="AD37" s="118"/>
      <c r="AE37" s="118"/>
      <c r="AF37" s="118"/>
      <c r="AG37" s="118"/>
      <c r="AH37" s="118"/>
      <c r="AI37" s="118"/>
      <c r="AJ37" s="118"/>
      <c r="AK37" s="159"/>
    </row>
    <row r="38" spans="1:37" hidden="1" x14ac:dyDescent="0.25">
      <c r="A38" s="224" t="s">
        <v>232</v>
      </c>
      <c r="B38" s="129">
        <v>1</v>
      </c>
      <c r="C38" s="107">
        <v>1</v>
      </c>
      <c r="D38" s="107"/>
      <c r="E38" s="107"/>
      <c r="F38" s="107"/>
      <c r="G38" s="107"/>
      <c r="H38" s="107">
        <v>1</v>
      </c>
      <c r="I38" s="107"/>
      <c r="J38" s="107"/>
      <c r="K38" s="105"/>
      <c r="L38" s="130"/>
      <c r="M38" s="123"/>
      <c r="N38" s="146"/>
      <c r="O38" s="113"/>
      <c r="P38" s="113"/>
      <c r="Q38" s="113"/>
      <c r="R38" s="43">
        <v>1</v>
      </c>
      <c r="S38" s="43">
        <v>1</v>
      </c>
      <c r="T38" s="113"/>
      <c r="U38" s="43">
        <v>2</v>
      </c>
      <c r="V38" s="43"/>
      <c r="W38" s="43">
        <v>2</v>
      </c>
      <c r="X38" s="113"/>
      <c r="Y38" s="43"/>
      <c r="Z38" s="147"/>
      <c r="AA38" s="82"/>
      <c r="AB38" s="158"/>
      <c r="AC38" s="118"/>
      <c r="AD38" s="118"/>
      <c r="AE38" s="118"/>
      <c r="AF38" s="118"/>
      <c r="AG38" s="118"/>
      <c r="AH38" s="118"/>
      <c r="AI38" s="118"/>
      <c r="AJ38" s="118">
        <v>3</v>
      </c>
      <c r="AK38" s="159"/>
    </row>
    <row r="39" spans="1:37" hidden="1" x14ac:dyDescent="0.25">
      <c r="A39" s="224" t="s">
        <v>231</v>
      </c>
      <c r="B39" s="131"/>
      <c r="C39" s="108">
        <v>3</v>
      </c>
      <c r="D39" s="108">
        <v>1</v>
      </c>
      <c r="E39" s="108"/>
      <c r="F39" s="108"/>
      <c r="G39" s="108">
        <v>1</v>
      </c>
      <c r="H39" s="108">
        <v>1</v>
      </c>
      <c r="I39" s="108"/>
      <c r="J39" s="108">
        <v>2</v>
      </c>
      <c r="K39" s="105"/>
      <c r="L39" s="132"/>
      <c r="M39" s="124"/>
      <c r="N39" s="146">
        <v>1</v>
      </c>
      <c r="O39" s="114"/>
      <c r="P39" s="114"/>
      <c r="Q39" s="114"/>
      <c r="R39" s="43">
        <v>1</v>
      </c>
      <c r="S39" s="43"/>
      <c r="T39" s="114">
        <v>1</v>
      </c>
      <c r="U39" s="43">
        <v>2</v>
      </c>
      <c r="V39" s="43"/>
      <c r="W39" s="43">
        <v>1</v>
      </c>
      <c r="X39" s="114"/>
      <c r="Y39" s="43"/>
      <c r="Z39" s="147"/>
      <c r="AA39" s="82"/>
      <c r="AB39" s="158"/>
      <c r="AC39" s="118"/>
      <c r="AD39" s="118"/>
      <c r="AE39" s="118"/>
      <c r="AF39" s="118"/>
      <c r="AG39" s="118"/>
      <c r="AH39" s="118"/>
      <c r="AI39" s="118"/>
      <c r="AJ39" s="118"/>
      <c r="AK39" s="159"/>
    </row>
    <row r="40" spans="1:37" hidden="1" x14ac:dyDescent="0.25">
      <c r="A40" s="224" t="s">
        <v>230</v>
      </c>
      <c r="B40" s="131"/>
      <c r="C40" s="108">
        <v>3</v>
      </c>
      <c r="D40" s="108">
        <v>1</v>
      </c>
      <c r="E40" s="108"/>
      <c r="F40" s="108"/>
      <c r="G40" s="108">
        <v>1</v>
      </c>
      <c r="H40" s="108"/>
      <c r="I40" s="108"/>
      <c r="J40" s="108">
        <v>1</v>
      </c>
      <c r="K40" s="105"/>
      <c r="L40" s="132"/>
      <c r="M40" s="124"/>
      <c r="N40" s="146">
        <v>1</v>
      </c>
      <c r="O40" s="114"/>
      <c r="P40" s="114"/>
      <c r="Q40" s="114">
        <v>3</v>
      </c>
      <c r="R40" s="43">
        <v>1</v>
      </c>
      <c r="S40" s="43"/>
      <c r="T40" s="114">
        <v>1</v>
      </c>
      <c r="U40" s="43">
        <v>2</v>
      </c>
      <c r="V40" s="43">
        <v>1</v>
      </c>
      <c r="W40" s="43"/>
      <c r="X40" s="114"/>
      <c r="Y40" s="43"/>
      <c r="Z40" s="147"/>
      <c r="AA40" s="82"/>
      <c r="AB40" s="158"/>
      <c r="AC40" s="118"/>
      <c r="AD40" s="118"/>
      <c r="AE40" s="118"/>
      <c r="AF40" s="118"/>
      <c r="AG40" s="118"/>
      <c r="AH40" s="118"/>
      <c r="AI40" s="118"/>
      <c r="AJ40" s="118"/>
      <c r="AK40" s="159"/>
    </row>
    <row r="41" spans="1:37" hidden="1" x14ac:dyDescent="0.25">
      <c r="A41" s="224" t="s">
        <v>271</v>
      </c>
      <c r="B41" s="131"/>
      <c r="C41" s="108">
        <v>3</v>
      </c>
      <c r="D41" s="108">
        <v>1</v>
      </c>
      <c r="E41" s="108"/>
      <c r="F41" s="108"/>
      <c r="G41" s="108">
        <v>1</v>
      </c>
      <c r="H41" s="108"/>
      <c r="I41" s="108">
        <v>1</v>
      </c>
      <c r="J41" s="108">
        <v>1</v>
      </c>
      <c r="K41" s="105"/>
      <c r="L41" s="132"/>
      <c r="M41" s="124"/>
      <c r="N41" s="146"/>
      <c r="O41" s="114"/>
      <c r="P41" s="114"/>
      <c r="Q41" s="114"/>
      <c r="R41" s="43"/>
      <c r="S41" s="43"/>
      <c r="T41" s="114">
        <v>1</v>
      </c>
      <c r="U41" s="43">
        <v>1</v>
      </c>
      <c r="V41" s="43"/>
      <c r="W41" s="43"/>
      <c r="X41" s="114"/>
      <c r="Y41" s="43">
        <v>1</v>
      </c>
      <c r="Z41" s="147"/>
      <c r="AA41" s="82"/>
      <c r="AB41" s="158"/>
      <c r="AC41" s="118">
        <v>1</v>
      </c>
      <c r="AD41" s="118"/>
      <c r="AE41" s="118"/>
      <c r="AF41" s="118"/>
      <c r="AG41" s="118"/>
      <c r="AH41" s="118"/>
      <c r="AI41" s="118"/>
      <c r="AJ41" s="118"/>
      <c r="AK41" s="159"/>
    </row>
    <row r="42" spans="1:37" hidden="1" x14ac:dyDescent="0.25">
      <c r="A42" s="224" t="s">
        <v>270</v>
      </c>
      <c r="B42" s="131"/>
      <c r="C42" s="108">
        <v>2</v>
      </c>
      <c r="D42" s="108">
        <v>1</v>
      </c>
      <c r="E42" s="108"/>
      <c r="F42" s="108"/>
      <c r="G42" s="108">
        <v>1</v>
      </c>
      <c r="H42" s="108"/>
      <c r="I42" s="108"/>
      <c r="J42" s="108">
        <v>2</v>
      </c>
      <c r="K42" s="105"/>
      <c r="L42" s="132"/>
      <c r="M42" s="124"/>
      <c r="N42" s="146">
        <v>1</v>
      </c>
      <c r="O42" s="114"/>
      <c r="P42" s="114"/>
      <c r="Q42" s="114">
        <v>1</v>
      </c>
      <c r="R42" s="43"/>
      <c r="S42" s="43"/>
      <c r="T42" s="114"/>
      <c r="U42" s="43">
        <v>1</v>
      </c>
      <c r="V42" s="43"/>
      <c r="W42" s="43">
        <v>1</v>
      </c>
      <c r="X42" s="114"/>
      <c r="Y42" s="43"/>
      <c r="Z42" s="147"/>
      <c r="AA42" s="82"/>
      <c r="AB42" s="158"/>
      <c r="AC42" s="118"/>
      <c r="AD42" s="118"/>
      <c r="AE42" s="118"/>
      <c r="AF42" s="118"/>
      <c r="AG42" s="118"/>
      <c r="AH42" s="118"/>
      <c r="AI42" s="118"/>
      <c r="AJ42" s="118"/>
      <c r="AK42" s="159"/>
    </row>
    <row r="43" spans="1:37" hidden="1" x14ac:dyDescent="0.25">
      <c r="A43" s="224" t="s">
        <v>229</v>
      </c>
      <c r="B43" s="131">
        <v>3</v>
      </c>
      <c r="C43" s="108"/>
      <c r="D43" s="108">
        <v>4</v>
      </c>
      <c r="E43" s="108"/>
      <c r="F43" s="108"/>
      <c r="G43" s="108">
        <v>1</v>
      </c>
      <c r="H43" s="108">
        <v>1</v>
      </c>
      <c r="I43" s="108"/>
      <c r="J43" s="108">
        <v>2</v>
      </c>
      <c r="K43" s="105"/>
      <c r="L43" s="132"/>
      <c r="M43" s="124"/>
      <c r="N43" s="146"/>
      <c r="O43" s="114"/>
      <c r="P43" s="114"/>
      <c r="Q43" s="114"/>
      <c r="R43" s="43">
        <v>1</v>
      </c>
      <c r="S43" s="43">
        <v>1</v>
      </c>
      <c r="T43" s="114">
        <v>2</v>
      </c>
      <c r="U43" s="43">
        <v>2</v>
      </c>
      <c r="V43" s="43"/>
      <c r="W43" s="43">
        <v>1</v>
      </c>
      <c r="X43" s="114"/>
      <c r="Y43" s="43">
        <v>1</v>
      </c>
      <c r="Z43" s="147"/>
      <c r="AA43" s="82"/>
      <c r="AB43" s="158"/>
      <c r="AC43" s="118"/>
      <c r="AD43" s="118"/>
      <c r="AE43" s="118"/>
      <c r="AF43" s="118"/>
      <c r="AG43" s="118"/>
      <c r="AH43" s="118"/>
      <c r="AI43" s="118"/>
      <c r="AJ43" s="118"/>
      <c r="AK43" s="159"/>
    </row>
    <row r="44" spans="1:37" hidden="1" x14ac:dyDescent="0.25">
      <c r="A44" s="224" t="s">
        <v>228</v>
      </c>
      <c r="B44" s="131"/>
      <c r="C44" s="108">
        <v>4</v>
      </c>
      <c r="D44" s="108"/>
      <c r="E44" s="108"/>
      <c r="F44" s="108"/>
      <c r="G44" s="108"/>
      <c r="H44" s="108"/>
      <c r="I44" s="108"/>
      <c r="J44" s="108">
        <v>3</v>
      </c>
      <c r="K44" s="105"/>
      <c r="L44" s="132"/>
      <c r="M44" s="124"/>
      <c r="N44" s="146"/>
      <c r="O44" s="114"/>
      <c r="P44" s="114"/>
      <c r="Q44" s="114"/>
      <c r="R44" s="43"/>
      <c r="S44" s="43"/>
      <c r="T44" s="114">
        <v>2</v>
      </c>
      <c r="U44" s="43">
        <v>2</v>
      </c>
      <c r="V44" s="43"/>
      <c r="W44" s="43">
        <v>2</v>
      </c>
      <c r="X44" s="114"/>
      <c r="Y44" s="43"/>
      <c r="Z44" s="147"/>
      <c r="AA44" s="82"/>
      <c r="AB44" s="158"/>
      <c r="AC44" s="118"/>
      <c r="AD44" s="118"/>
      <c r="AE44" s="118"/>
      <c r="AF44" s="118"/>
      <c r="AG44" s="118"/>
      <c r="AH44" s="118"/>
      <c r="AI44" s="118"/>
      <c r="AJ44" s="118"/>
      <c r="AK44" s="159"/>
    </row>
    <row r="45" spans="1:37" hidden="1" x14ac:dyDescent="0.25">
      <c r="A45" s="224" t="s">
        <v>269</v>
      </c>
      <c r="B45" s="131">
        <v>1</v>
      </c>
      <c r="C45" s="108">
        <v>2</v>
      </c>
      <c r="D45" s="108">
        <v>1</v>
      </c>
      <c r="E45" s="108"/>
      <c r="F45" s="108"/>
      <c r="G45" s="108"/>
      <c r="H45" s="108"/>
      <c r="I45" s="108"/>
      <c r="J45" s="108">
        <v>1</v>
      </c>
      <c r="K45" s="105"/>
      <c r="L45" s="132"/>
      <c r="M45" s="124"/>
      <c r="N45" s="146">
        <v>1</v>
      </c>
      <c r="O45" s="114"/>
      <c r="P45" s="114"/>
      <c r="Q45" s="114"/>
      <c r="R45" s="43"/>
      <c r="S45" s="43"/>
      <c r="T45" s="114">
        <v>1</v>
      </c>
      <c r="U45" s="43">
        <v>5</v>
      </c>
      <c r="V45" s="43"/>
      <c r="W45" s="43">
        <v>2</v>
      </c>
      <c r="X45" s="114"/>
      <c r="Y45" s="43"/>
      <c r="Z45" s="147"/>
      <c r="AA45" s="82"/>
      <c r="AB45" s="158"/>
      <c r="AC45" s="118"/>
      <c r="AD45" s="118"/>
      <c r="AE45" s="118"/>
      <c r="AF45" s="118"/>
      <c r="AG45" s="118">
        <v>1</v>
      </c>
      <c r="AH45" s="118"/>
      <c r="AI45" s="118"/>
      <c r="AJ45" s="118"/>
      <c r="AK45" s="159"/>
    </row>
    <row r="46" spans="1:37" hidden="1" x14ac:dyDescent="0.25">
      <c r="A46" s="224" t="s">
        <v>227</v>
      </c>
      <c r="B46" s="131"/>
      <c r="C46" s="108">
        <v>1</v>
      </c>
      <c r="D46" s="108">
        <v>1</v>
      </c>
      <c r="E46" s="108"/>
      <c r="F46" s="108"/>
      <c r="G46" s="108">
        <v>1</v>
      </c>
      <c r="H46" s="108"/>
      <c r="I46" s="108"/>
      <c r="J46" s="108">
        <v>3</v>
      </c>
      <c r="K46" s="105"/>
      <c r="L46" s="132"/>
      <c r="M46" s="124"/>
      <c r="N46" s="146">
        <v>1</v>
      </c>
      <c r="O46" s="114"/>
      <c r="P46" s="114"/>
      <c r="Q46" s="114"/>
      <c r="R46" s="43"/>
      <c r="S46" s="43"/>
      <c r="T46" s="114"/>
      <c r="U46" s="43">
        <v>5</v>
      </c>
      <c r="V46" s="43"/>
      <c r="W46" s="43">
        <v>2</v>
      </c>
      <c r="X46" s="114"/>
      <c r="Y46" s="43"/>
      <c r="Z46" s="147"/>
      <c r="AA46" s="82"/>
      <c r="AB46" s="158"/>
      <c r="AC46" s="118"/>
      <c r="AD46" s="118"/>
      <c r="AE46" s="118"/>
      <c r="AF46" s="118"/>
      <c r="AG46" s="118"/>
      <c r="AH46" s="118"/>
      <c r="AI46" s="118"/>
      <c r="AJ46" s="118"/>
      <c r="AK46" s="159"/>
    </row>
    <row r="47" spans="1:37" hidden="1" x14ac:dyDescent="0.25">
      <c r="A47" s="224" t="s">
        <v>226</v>
      </c>
      <c r="B47" s="131"/>
      <c r="C47" s="108">
        <v>1</v>
      </c>
      <c r="D47" s="108">
        <v>1</v>
      </c>
      <c r="E47" s="108"/>
      <c r="F47" s="108"/>
      <c r="G47" s="108">
        <v>2</v>
      </c>
      <c r="H47" s="108">
        <v>2</v>
      </c>
      <c r="I47" s="108"/>
      <c r="J47" s="108"/>
      <c r="K47" s="105"/>
      <c r="L47" s="132"/>
      <c r="M47" s="124"/>
      <c r="N47" s="146"/>
      <c r="O47" s="114"/>
      <c r="P47" s="114"/>
      <c r="Q47" s="114"/>
      <c r="R47" s="43"/>
      <c r="S47" s="43"/>
      <c r="T47" s="114"/>
      <c r="U47" s="43">
        <v>2</v>
      </c>
      <c r="V47" s="43"/>
      <c r="W47" s="43"/>
      <c r="X47" s="114"/>
      <c r="Y47" s="43"/>
      <c r="Z47" s="147"/>
      <c r="AA47" s="82"/>
      <c r="AB47" s="158"/>
      <c r="AC47" s="118">
        <v>1</v>
      </c>
      <c r="AD47" s="118"/>
      <c r="AE47" s="118"/>
      <c r="AF47" s="118"/>
      <c r="AG47" s="118">
        <v>2</v>
      </c>
      <c r="AH47" s="118"/>
      <c r="AI47" s="118"/>
      <c r="AJ47" s="118"/>
      <c r="AK47" s="159"/>
    </row>
    <row r="48" spans="1:37" hidden="1" x14ac:dyDescent="0.25">
      <c r="A48" s="224" t="s">
        <v>268</v>
      </c>
      <c r="B48" s="131"/>
      <c r="C48" s="108">
        <v>5</v>
      </c>
      <c r="D48" s="108"/>
      <c r="E48" s="108"/>
      <c r="F48" s="108"/>
      <c r="G48" s="108"/>
      <c r="H48" s="108"/>
      <c r="I48" s="108"/>
      <c r="J48" s="108">
        <v>3</v>
      </c>
      <c r="K48" s="105"/>
      <c r="L48" s="132"/>
      <c r="M48" s="124"/>
      <c r="N48" s="146">
        <v>1</v>
      </c>
      <c r="O48" s="114"/>
      <c r="P48" s="114"/>
      <c r="Q48" s="114">
        <v>1</v>
      </c>
      <c r="R48" s="43">
        <v>1</v>
      </c>
      <c r="S48" s="43">
        <v>1</v>
      </c>
      <c r="T48" s="114">
        <v>2</v>
      </c>
      <c r="U48" s="43">
        <v>1</v>
      </c>
      <c r="V48" s="43"/>
      <c r="W48" s="43"/>
      <c r="X48" s="114"/>
      <c r="Y48" s="43"/>
      <c r="Z48" s="147"/>
      <c r="AA48" s="82"/>
      <c r="AB48" s="158"/>
      <c r="AC48" s="118"/>
      <c r="AD48" s="118"/>
      <c r="AE48" s="118"/>
      <c r="AF48" s="118"/>
      <c r="AG48" s="118">
        <v>1</v>
      </c>
      <c r="AH48" s="118"/>
      <c r="AI48" s="118"/>
      <c r="AJ48" s="118"/>
      <c r="AK48" s="159"/>
    </row>
    <row r="49" spans="1:37" hidden="1" x14ac:dyDescent="0.25">
      <c r="A49" s="224" t="s">
        <v>267</v>
      </c>
      <c r="B49" s="131">
        <v>2</v>
      </c>
      <c r="C49" s="108">
        <v>2</v>
      </c>
      <c r="D49" s="108">
        <v>1</v>
      </c>
      <c r="E49" s="108"/>
      <c r="F49" s="108"/>
      <c r="G49" s="108"/>
      <c r="H49" s="108"/>
      <c r="I49" s="108"/>
      <c r="J49" s="108">
        <v>1</v>
      </c>
      <c r="K49" s="105"/>
      <c r="L49" s="132"/>
      <c r="M49" s="124"/>
      <c r="N49" s="146"/>
      <c r="O49" s="114"/>
      <c r="P49" s="114"/>
      <c r="Q49" s="114"/>
      <c r="R49" s="43"/>
      <c r="S49" s="43"/>
      <c r="T49" s="114">
        <v>1</v>
      </c>
      <c r="U49" s="43">
        <v>5</v>
      </c>
      <c r="V49" s="43"/>
      <c r="W49" s="43"/>
      <c r="X49" s="114"/>
      <c r="Y49" s="43">
        <v>1</v>
      </c>
      <c r="Z49" s="147"/>
      <c r="AA49" s="82"/>
      <c r="AB49" s="158"/>
      <c r="AC49" s="118"/>
      <c r="AD49" s="118"/>
      <c r="AE49" s="118"/>
      <c r="AF49" s="118"/>
      <c r="AG49" s="118">
        <v>1</v>
      </c>
      <c r="AH49" s="118"/>
      <c r="AI49" s="118"/>
      <c r="AJ49" s="118"/>
      <c r="AK49" s="159"/>
    </row>
    <row r="50" spans="1:37" hidden="1" x14ac:dyDescent="0.25">
      <c r="A50" s="224" t="s">
        <v>266</v>
      </c>
      <c r="B50" s="131"/>
      <c r="C50" s="108">
        <v>2</v>
      </c>
      <c r="D50" s="108">
        <v>2</v>
      </c>
      <c r="E50" s="108"/>
      <c r="F50" s="108"/>
      <c r="G50" s="108">
        <v>1</v>
      </c>
      <c r="H50" s="108"/>
      <c r="I50" s="108"/>
      <c r="J50" s="108">
        <v>1</v>
      </c>
      <c r="K50" s="105"/>
      <c r="L50" s="132"/>
      <c r="M50" s="124"/>
      <c r="N50" s="146">
        <v>1</v>
      </c>
      <c r="O50" s="114"/>
      <c r="P50" s="114"/>
      <c r="Q50" s="114">
        <v>1</v>
      </c>
      <c r="R50" s="43"/>
      <c r="S50" s="43"/>
      <c r="T50" s="114">
        <v>2</v>
      </c>
      <c r="U50" s="43">
        <v>3</v>
      </c>
      <c r="V50" s="43"/>
      <c r="W50" s="43"/>
      <c r="X50" s="114"/>
      <c r="Y50" s="43"/>
      <c r="Z50" s="147"/>
      <c r="AA50" s="82"/>
      <c r="AB50" s="158"/>
      <c r="AC50" s="118">
        <v>1</v>
      </c>
      <c r="AD50" s="118"/>
      <c r="AE50" s="118"/>
      <c r="AF50" s="118"/>
      <c r="AG50" s="118"/>
      <c r="AH50" s="118"/>
      <c r="AI50" s="118"/>
      <c r="AJ50" s="118"/>
      <c r="AK50" s="159"/>
    </row>
    <row r="51" spans="1:37" hidden="1" x14ac:dyDescent="0.25">
      <c r="A51" s="224" t="s">
        <v>265</v>
      </c>
      <c r="B51" s="131"/>
      <c r="C51" s="108">
        <v>3</v>
      </c>
      <c r="D51" s="108">
        <v>1</v>
      </c>
      <c r="E51" s="108"/>
      <c r="F51" s="108"/>
      <c r="G51" s="108">
        <v>1</v>
      </c>
      <c r="H51" s="108">
        <v>1</v>
      </c>
      <c r="I51" s="108"/>
      <c r="J51" s="108">
        <v>2</v>
      </c>
      <c r="K51" s="105"/>
      <c r="L51" s="132"/>
      <c r="M51" s="124"/>
      <c r="N51" s="146">
        <v>1</v>
      </c>
      <c r="O51" s="114"/>
      <c r="P51" s="114"/>
      <c r="Q51" s="114"/>
      <c r="R51" s="43"/>
      <c r="S51" s="43"/>
      <c r="T51" s="114">
        <v>1</v>
      </c>
      <c r="U51" s="43">
        <v>3</v>
      </c>
      <c r="V51" s="43"/>
      <c r="W51" s="43"/>
      <c r="X51" s="114"/>
      <c r="Y51" s="43"/>
      <c r="Z51" s="147"/>
      <c r="AA51" s="82"/>
      <c r="AB51" s="158"/>
      <c r="AC51" s="118">
        <v>1</v>
      </c>
      <c r="AD51" s="118"/>
      <c r="AE51" s="118"/>
      <c r="AF51" s="118"/>
      <c r="AG51" s="118">
        <v>1</v>
      </c>
      <c r="AH51" s="118"/>
      <c r="AI51" s="118"/>
      <c r="AJ51" s="118"/>
      <c r="AK51" s="159"/>
    </row>
    <row r="52" spans="1:37" hidden="1" x14ac:dyDescent="0.25">
      <c r="A52" s="224" t="s">
        <v>264</v>
      </c>
      <c r="B52" s="131">
        <v>1</v>
      </c>
      <c r="C52" s="108">
        <v>1</v>
      </c>
      <c r="D52" s="108">
        <v>3</v>
      </c>
      <c r="E52" s="108"/>
      <c r="F52" s="108"/>
      <c r="G52" s="108">
        <v>1</v>
      </c>
      <c r="H52" s="108"/>
      <c r="I52" s="108"/>
      <c r="J52" s="108">
        <v>2</v>
      </c>
      <c r="K52" s="105"/>
      <c r="L52" s="132"/>
      <c r="M52" s="124"/>
      <c r="N52" s="146"/>
      <c r="O52" s="114"/>
      <c r="P52" s="114"/>
      <c r="Q52" s="114">
        <v>2</v>
      </c>
      <c r="R52" s="43">
        <v>1</v>
      </c>
      <c r="S52" s="43"/>
      <c r="T52" s="114">
        <v>2</v>
      </c>
      <c r="U52" s="43">
        <v>3</v>
      </c>
      <c r="V52" s="43"/>
      <c r="W52" s="43"/>
      <c r="X52" s="114"/>
      <c r="Y52" s="43"/>
      <c r="Z52" s="147"/>
      <c r="AA52" s="82"/>
      <c r="AB52" s="158"/>
      <c r="AC52" s="118"/>
      <c r="AD52" s="118"/>
      <c r="AE52" s="118"/>
      <c r="AF52" s="118"/>
      <c r="AG52" s="118"/>
      <c r="AH52" s="118"/>
      <c r="AI52" s="118"/>
      <c r="AJ52" s="118"/>
      <c r="AK52" s="159"/>
    </row>
    <row r="53" spans="1:37" hidden="1" x14ac:dyDescent="0.25">
      <c r="A53" s="224" t="s">
        <v>263</v>
      </c>
      <c r="B53" s="131">
        <v>1</v>
      </c>
      <c r="C53" s="108">
        <v>1</v>
      </c>
      <c r="D53" s="108">
        <v>3</v>
      </c>
      <c r="E53" s="108"/>
      <c r="F53" s="108"/>
      <c r="G53" s="108"/>
      <c r="H53" s="108"/>
      <c r="I53" s="108"/>
      <c r="J53" s="108">
        <v>3</v>
      </c>
      <c r="K53" s="105"/>
      <c r="L53" s="132"/>
      <c r="M53" s="124"/>
      <c r="N53" s="146"/>
      <c r="O53" s="114"/>
      <c r="P53" s="114"/>
      <c r="Q53" s="114">
        <v>2</v>
      </c>
      <c r="R53" s="43"/>
      <c r="S53" s="43"/>
      <c r="T53" s="114">
        <v>2</v>
      </c>
      <c r="U53" s="43">
        <v>4</v>
      </c>
      <c r="V53" s="43"/>
      <c r="W53" s="43"/>
      <c r="X53" s="114">
        <v>1</v>
      </c>
      <c r="Y53" s="43"/>
      <c r="Z53" s="147"/>
      <c r="AA53" s="82"/>
      <c r="AB53" s="158"/>
      <c r="AC53" s="118"/>
      <c r="AD53" s="118"/>
      <c r="AE53" s="118"/>
      <c r="AF53" s="118"/>
      <c r="AG53" s="118"/>
      <c r="AH53" s="118"/>
      <c r="AI53" s="118"/>
      <c r="AJ53" s="118"/>
      <c r="AK53" s="159"/>
    </row>
    <row r="54" spans="1:37" hidden="1" x14ac:dyDescent="0.25">
      <c r="A54" s="224" t="s">
        <v>262</v>
      </c>
      <c r="B54" s="131"/>
      <c r="C54" s="108">
        <v>3</v>
      </c>
      <c r="D54" s="108">
        <v>1</v>
      </c>
      <c r="E54" s="108"/>
      <c r="F54" s="108"/>
      <c r="G54" s="108">
        <v>1</v>
      </c>
      <c r="H54" s="108"/>
      <c r="I54" s="108"/>
      <c r="J54" s="108"/>
      <c r="K54" s="105"/>
      <c r="L54" s="132"/>
      <c r="M54" s="124"/>
      <c r="N54" s="146"/>
      <c r="O54" s="114"/>
      <c r="P54" s="114"/>
      <c r="Q54" s="114">
        <v>1</v>
      </c>
      <c r="R54" s="43"/>
      <c r="S54" s="43"/>
      <c r="T54" s="114"/>
      <c r="U54" s="43">
        <v>5</v>
      </c>
      <c r="V54" s="43"/>
      <c r="W54" s="43"/>
      <c r="X54" s="114"/>
      <c r="Y54" s="43"/>
      <c r="Z54" s="147"/>
      <c r="AA54" s="82"/>
      <c r="AB54" s="158"/>
      <c r="AC54" s="118"/>
      <c r="AD54" s="118"/>
      <c r="AE54" s="118"/>
      <c r="AF54" s="118"/>
      <c r="AG54" s="118">
        <v>1</v>
      </c>
      <c r="AH54" s="118"/>
      <c r="AI54" s="118"/>
      <c r="AJ54" s="118"/>
      <c r="AK54" s="159"/>
    </row>
    <row r="55" spans="1:37" hidden="1" x14ac:dyDescent="0.25">
      <c r="A55" s="224" t="s">
        <v>196</v>
      </c>
      <c r="B55" s="131">
        <v>2</v>
      </c>
      <c r="C55" s="108">
        <v>3</v>
      </c>
      <c r="D55" s="108">
        <v>2</v>
      </c>
      <c r="E55" s="108"/>
      <c r="F55" s="108"/>
      <c r="G55" s="108">
        <v>1</v>
      </c>
      <c r="H55" s="108"/>
      <c r="I55" s="108"/>
      <c r="J55" s="108">
        <v>2</v>
      </c>
      <c r="K55" s="105"/>
      <c r="L55" s="132">
        <v>1</v>
      </c>
      <c r="M55" s="124"/>
      <c r="N55" s="146">
        <v>1</v>
      </c>
      <c r="O55" s="114"/>
      <c r="P55" s="114"/>
      <c r="Q55" s="114">
        <v>1</v>
      </c>
      <c r="R55" s="43"/>
      <c r="S55" s="43"/>
      <c r="T55" s="114"/>
      <c r="U55" s="43">
        <v>1</v>
      </c>
      <c r="V55" s="43"/>
      <c r="W55" s="43"/>
      <c r="X55" s="114"/>
      <c r="Y55" s="43"/>
      <c r="Z55" s="147"/>
      <c r="AA55" s="82"/>
      <c r="AB55" s="158"/>
      <c r="AC55" s="118"/>
      <c r="AD55" s="118"/>
      <c r="AE55" s="118"/>
      <c r="AF55" s="118"/>
      <c r="AG55" s="118">
        <v>1</v>
      </c>
      <c r="AH55" s="118"/>
      <c r="AI55" s="118"/>
      <c r="AJ55" s="118"/>
      <c r="AK55" s="159"/>
    </row>
    <row r="56" spans="1:37" hidden="1" x14ac:dyDescent="0.25">
      <c r="A56" s="224" t="s">
        <v>195</v>
      </c>
      <c r="B56" s="131"/>
      <c r="C56" s="108">
        <v>3</v>
      </c>
      <c r="D56" s="108">
        <v>1</v>
      </c>
      <c r="E56" s="108"/>
      <c r="F56" s="108"/>
      <c r="G56" s="108">
        <v>1</v>
      </c>
      <c r="H56" s="108">
        <v>1</v>
      </c>
      <c r="I56" s="108">
        <v>1</v>
      </c>
      <c r="J56" s="108"/>
      <c r="K56" s="105"/>
      <c r="L56" s="132"/>
      <c r="M56" s="124"/>
      <c r="N56" s="146">
        <v>1</v>
      </c>
      <c r="O56" s="114"/>
      <c r="P56" s="114"/>
      <c r="Q56" s="114">
        <v>1</v>
      </c>
      <c r="R56" s="43">
        <v>1</v>
      </c>
      <c r="S56" s="43"/>
      <c r="T56" s="114">
        <v>1</v>
      </c>
      <c r="U56" s="43">
        <v>2</v>
      </c>
      <c r="V56" s="43"/>
      <c r="W56" s="43"/>
      <c r="X56" s="114"/>
      <c r="Y56" s="43"/>
      <c r="Z56" s="147"/>
      <c r="AA56" s="82"/>
      <c r="AB56" s="158"/>
      <c r="AC56" s="118"/>
      <c r="AD56" s="118"/>
      <c r="AE56" s="118"/>
      <c r="AF56" s="118"/>
      <c r="AG56" s="118"/>
      <c r="AH56" s="118"/>
      <c r="AI56" s="118"/>
      <c r="AJ56" s="118"/>
      <c r="AK56" s="159"/>
    </row>
    <row r="57" spans="1:37" hidden="1" x14ac:dyDescent="0.25">
      <c r="A57" s="224" t="s">
        <v>261</v>
      </c>
      <c r="B57" s="131">
        <v>2</v>
      </c>
      <c r="C57" s="108">
        <v>3</v>
      </c>
      <c r="D57" s="108">
        <v>2</v>
      </c>
      <c r="E57" s="108"/>
      <c r="F57" s="108"/>
      <c r="G57" s="108">
        <v>1</v>
      </c>
      <c r="H57" s="108"/>
      <c r="I57" s="108"/>
      <c r="J57" s="108"/>
      <c r="K57" s="105"/>
      <c r="L57" s="132"/>
      <c r="M57" s="124"/>
      <c r="N57" s="146"/>
      <c r="O57" s="114"/>
      <c r="P57" s="114"/>
      <c r="Q57" s="114"/>
      <c r="R57" s="43">
        <v>1</v>
      </c>
      <c r="S57" s="43"/>
      <c r="T57" s="114">
        <v>2</v>
      </c>
      <c r="U57" s="43">
        <v>4</v>
      </c>
      <c r="V57" s="43"/>
      <c r="W57" s="43"/>
      <c r="X57" s="114"/>
      <c r="Y57" s="43">
        <v>1</v>
      </c>
      <c r="Z57" s="147"/>
      <c r="AA57" s="82"/>
      <c r="AB57" s="158"/>
      <c r="AC57" s="118">
        <v>1</v>
      </c>
      <c r="AD57" s="118"/>
      <c r="AE57" s="118"/>
      <c r="AF57" s="118"/>
      <c r="AG57" s="118">
        <v>1</v>
      </c>
      <c r="AH57" s="118"/>
      <c r="AI57" s="118"/>
      <c r="AJ57" s="118"/>
      <c r="AK57" s="159"/>
    </row>
    <row r="58" spans="1:37" hidden="1" x14ac:dyDescent="0.25">
      <c r="A58" s="224" t="s">
        <v>194</v>
      </c>
      <c r="B58" s="131"/>
      <c r="C58" s="108">
        <v>1</v>
      </c>
      <c r="D58" s="108">
        <v>4</v>
      </c>
      <c r="E58" s="108"/>
      <c r="F58" s="108"/>
      <c r="G58" s="108">
        <v>1</v>
      </c>
      <c r="H58" s="108"/>
      <c r="I58" s="108"/>
      <c r="J58" s="108">
        <v>3</v>
      </c>
      <c r="K58" s="105"/>
      <c r="L58" s="132"/>
      <c r="M58" s="124"/>
      <c r="N58" s="146"/>
      <c r="O58" s="114"/>
      <c r="P58" s="114"/>
      <c r="Q58" s="114">
        <v>1</v>
      </c>
      <c r="R58" s="43">
        <v>1</v>
      </c>
      <c r="S58" s="43"/>
      <c r="T58" s="114">
        <v>1</v>
      </c>
      <c r="U58" s="43">
        <v>4</v>
      </c>
      <c r="V58" s="43"/>
      <c r="W58" s="43"/>
      <c r="X58" s="114"/>
      <c r="Y58" s="43">
        <v>1</v>
      </c>
      <c r="Z58" s="147"/>
      <c r="AA58" s="82"/>
      <c r="AB58" s="158"/>
      <c r="AC58" s="118"/>
      <c r="AD58" s="118"/>
      <c r="AE58" s="118"/>
      <c r="AF58" s="118"/>
      <c r="AG58" s="118"/>
      <c r="AH58" s="118"/>
      <c r="AI58" s="118"/>
      <c r="AJ58" s="118"/>
      <c r="AK58" s="159"/>
    </row>
    <row r="59" spans="1:37" hidden="1" x14ac:dyDescent="0.25">
      <c r="A59" s="224" t="s">
        <v>193</v>
      </c>
      <c r="B59" s="131">
        <v>1</v>
      </c>
      <c r="C59" s="108">
        <v>2</v>
      </c>
      <c r="D59" s="108">
        <v>1</v>
      </c>
      <c r="E59" s="108"/>
      <c r="F59" s="108"/>
      <c r="G59" s="108">
        <v>1</v>
      </c>
      <c r="H59" s="108"/>
      <c r="I59" s="108"/>
      <c r="J59" s="108">
        <v>1</v>
      </c>
      <c r="K59" s="105"/>
      <c r="L59" s="132"/>
      <c r="M59" s="124"/>
      <c r="N59" s="146"/>
      <c r="O59" s="114"/>
      <c r="P59" s="114"/>
      <c r="Q59" s="114">
        <v>1</v>
      </c>
      <c r="R59" s="43"/>
      <c r="S59" s="43"/>
      <c r="T59" s="114">
        <v>2</v>
      </c>
      <c r="U59" s="43">
        <v>3</v>
      </c>
      <c r="V59" s="43"/>
      <c r="W59" s="43"/>
      <c r="X59" s="114"/>
      <c r="Y59" s="43"/>
      <c r="Z59" s="147"/>
      <c r="AA59" s="82"/>
      <c r="AB59" s="158"/>
      <c r="AC59" s="118"/>
      <c r="AD59" s="118"/>
      <c r="AE59" s="118"/>
      <c r="AF59" s="118"/>
      <c r="AG59" s="118"/>
      <c r="AH59" s="118"/>
      <c r="AI59" s="118"/>
      <c r="AJ59" s="118">
        <v>1</v>
      </c>
      <c r="AK59" s="159"/>
    </row>
    <row r="60" spans="1:37" hidden="1" x14ac:dyDescent="0.25">
      <c r="A60" s="224" t="s">
        <v>260</v>
      </c>
      <c r="B60" s="131">
        <v>1</v>
      </c>
      <c r="C60" s="108">
        <v>3</v>
      </c>
      <c r="D60" s="108">
        <v>5</v>
      </c>
      <c r="E60" s="108"/>
      <c r="F60" s="108"/>
      <c r="G60" s="108">
        <v>1</v>
      </c>
      <c r="H60" s="108"/>
      <c r="I60" s="108"/>
      <c r="J60" s="108">
        <v>2</v>
      </c>
      <c r="K60" s="105"/>
      <c r="L60" s="132"/>
      <c r="M60" s="124"/>
      <c r="N60" s="146">
        <v>1</v>
      </c>
      <c r="O60" s="114"/>
      <c r="P60" s="114"/>
      <c r="Q60" s="114">
        <v>1</v>
      </c>
      <c r="R60" s="43">
        <v>1</v>
      </c>
      <c r="S60" s="43"/>
      <c r="T60" s="114"/>
      <c r="U60" s="43">
        <v>3</v>
      </c>
      <c r="V60" s="43"/>
      <c r="W60" s="43"/>
      <c r="X60" s="114"/>
      <c r="Y60" s="43"/>
      <c r="Z60" s="147"/>
      <c r="AA60" s="82"/>
      <c r="AB60" s="158"/>
      <c r="AC60" s="118"/>
      <c r="AD60" s="118"/>
      <c r="AE60" s="118"/>
      <c r="AF60" s="118"/>
      <c r="AG60" s="118"/>
      <c r="AH60" s="118"/>
      <c r="AI60" s="118"/>
      <c r="AJ60" s="118"/>
      <c r="AK60" s="159"/>
    </row>
    <row r="61" spans="1:37" hidden="1" x14ac:dyDescent="0.25">
      <c r="A61" s="224" t="s">
        <v>192</v>
      </c>
      <c r="B61" s="131"/>
      <c r="C61" s="108">
        <v>4</v>
      </c>
      <c r="D61" s="108">
        <v>3</v>
      </c>
      <c r="E61" s="108"/>
      <c r="F61" s="108"/>
      <c r="G61" s="108"/>
      <c r="H61" s="108"/>
      <c r="I61" s="108"/>
      <c r="J61" s="108">
        <v>2</v>
      </c>
      <c r="K61" s="105"/>
      <c r="L61" s="132"/>
      <c r="M61" s="124"/>
      <c r="N61" s="146">
        <v>1</v>
      </c>
      <c r="O61" s="114"/>
      <c r="P61" s="114"/>
      <c r="Q61" s="114">
        <v>1</v>
      </c>
      <c r="R61" s="43"/>
      <c r="S61" s="43"/>
      <c r="T61" s="114">
        <v>1</v>
      </c>
      <c r="U61" s="43">
        <v>4</v>
      </c>
      <c r="V61" s="43"/>
      <c r="W61" s="43"/>
      <c r="X61" s="114"/>
      <c r="Y61" s="43"/>
      <c r="Z61" s="147"/>
      <c r="AA61" s="82"/>
      <c r="AB61" s="158"/>
      <c r="AC61" s="118"/>
      <c r="AD61" s="118"/>
      <c r="AE61" s="118"/>
      <c r="AF61" s="118"/>
      <c r="AG61" s="118"/>
      <c r="AH61" s="118"/>
      <c r="AI61" s="118"/>
      <c r="AJ61" s="118"/>
      <c r="AK61" s="159"/>
    </row>
    <row r="62" spans="1:37" hidden="1" x14ac:dyDescent="0.25">
      <c r="A62" s="224" t="s">
        <v>191</v>
      </c>
      <c r="B62" s="131"/>
      <c r="C62" s="108">
        <v>3</v>
      </c>
      <c r="D62" s="108"/>
      <c r="E62" s="108"/>
      <c r="F62" s="108"/>
      <c r="G62" s="108"/>
      <c r="H62" s="108"/>
      <c r="I62" s="108"/>
      <c r="J62" s="108">
        <v>1</v>
      </c>
      <c r="K62" s="105"/>
      <c r="L62" s="132"/>
      <c r="M62" s="124"/>
      <c r="N62" s="146">
        <v>1</v>
      </c>
      <c r="O62" s="114"/>
      <c r="P62" s="114"/>
      <c r="Q62" s="114">
        <v>1</v>
      </c>
      <c r="R62" s="43"/>
      <c r="S62" s="43"/>
      <c r="T62" s="114"/>
      <c r="U62" s="43">
        <v>2</v>
      </c>
      <c r="V62" s="43"/>
      <c r="W62" s="43"/>
      <c r="X62" s="114"/>
      <c r="Y62" s="43"/>
      <c r="Z62" s="147"/>
      <c r="AA62" s="82"/>
      <c r="AB62" s="158"/>
      <c r="AC62" s="118"/>
      <c r="AD62" s="118"/>
      <c r="AE62" s="118"/>
      <c r="AF62" s="118"/>
      <c r="AG62" s="118">
        <v>1</v>
      </c>
      <c r="AH62" s="118"/>
      <c r="AI62" s="118"/>
      <c r="AJ62" s="118"/>
      <c r="AK62" s="159"/>
    </row>
    <row r="63" spans="1:37" hidden="1" x14ac:dyDescent="0.25">
      <c r="A63" s="224" t="s">
        <v>259</v>
      </c>
      <c r="B63" s="131"/>
      <c r="C63" s="108">
        <v>2</v>
      </c>
      <c r="D63" s="108">
        <v>3</v>
      </c>
      <c r="E63" s="108"/>
      <c r="F63" s="108"/>
      <c r="G63" s="108"/>
      <c r="H63" s="108"/>
      <c r="I63" s="108"/>
      <c r="J63" s="108">
        <v>2</v>
      </c>
      <c r="K63" s="105"/>
      <c r="L63" s="132">
        <v>1</v>
      </c>
      <c r="M63" s="124"/>
      <c r="N63" s="146"/>
      <c r="O63" s="114"/>
      <c r="P63" s="114"/>
      <c r="Q63" s="114">
        <v>2</v>
      </c>
      <c r="R63" s="43">
        <v>1</v>
      </c>
      <c r="S63" s="43"/>
      <c r="T63" s="114">
        <v>1</v>
      </c>
      <c r="U63" s="43">
        <v>4</v>
      </c>
      <c r="V63" s="43"/>
      <c r="W63" s="43"/>
      <c r="X63" s="114"/>
      <c r="Y63" s="43"/>
      <c r="Z63" s="147"/>
      <c r="AA63" s="82"/>
      <c r="AB63" s="158"/>
      <c r="AC63" s="118"/>
      <c r="AD63" s="118"/>
      <c r="AE63" s="118"/>
      <c r="AF63" s="118"/>
      <c r="AG63" s="118"/>
      <c r="AH63" s="118"/>
      <c r="AI63" s="118"/>
      <c r="AJ63" s="118"/>
      <c r="AK63" s="159"/>
    </row>
    <row r="64" spans="1:37" hidden="1" x14ac:dyDescent="0.25">
      <c r="A64" s="224" t="s">
        <v>190</v>
      </c>
      <c r="B64" s="131">
        <v>3</v>
      </c>
      <c r="C64" s="108">
        <v>3</v>
      </c>
      <c r="D64" s="108">
        <v>1</v>
      </c>
      <c r="E64" s="108"/>
      <c r="F64" s="108"/>
      <c r="G64" s="108">
        <v>1</v>
      </c>
      <c r="H64" s="108">
        <v>1</v>
      </c>
      <c r="I64" s="108"/>
      <c r="J64" s="108"/>
      <c r="K64" s="105"/>
      <c r="L64" s="132"/>
      <c r="M64" s="124"/>
      <c r="N64" s="146">
        <v>1</v>
      </c>
      <c r="O64" s="114"/>
      <c r="P64" s="114"/>
      <c r="Q64" s="114">
        <v>2</v>
      </c>
      <c r="R64" s="43"/>
      <c r="S64" s="43">
        <v>1</v>
      </c>
      <c r="T64" s="114">
        <v>1</v>
      </c>
      <c r="U64" s="43">
        <v>5</v>
      </c>
      <c r="V64" s="43"/>
      <c r="W64" s="43"/>
      <c r="X64" s="114"/>
      <c r="Y64" s="43"/>
      <c r="Z64" s="147"/>
      <c r="AA64" s="82"/>
      <c r="AB64" s="158"/>
      <c r="AC64" s="118"/>
      <c r="AD64" s="118"/>
      <c r="AE64" s="118"/>
      <c r="AF64" s="118"/>
      <c r="AG64" s="118"/>
      <c r="AH64" s="118"/>
      <c r="AI64" s="118"/>
      <c r="AJ64" s="118"/>
      <c r="AK64" s="159"/>
    </row>
    <row r="65" spans="1:37" hidden="1" x14ac:dyDescent="0.25">
      <c r="A65" s="224" t="s">
        <v>189</v>
      </c>
      <c r="B65" s="131"/>
      <c r="C65" s="108">
        <v>4</v>
      </c>
      <c r="D65" s="108">
        <v>1</v>
      </c>
      <c r="E65" s="108"/>
      <c r="F65" s="108"/>
      <c r="G65" s="108"/>
      <c r="H65" s="108"/>
      <c r="I65" s="108"/>
      <c r="J65" s="108">
        <v>1</v>
      </c>
      <c r="K65" s="105"/>
      <c r="L65" s="132"/>
      <c r="M65" s="124"/>
      <c r="N65" s="146">
        <v>1</v>
      </c>
      <c r="O65" s="114"/>
      <c r="P65" s="114"/>
      <c r="Q65" s="114"/>
      <c r="R65" s="43"/>
      <c r="S65" s="43"/>
      <c r="T65" s="114">
        <v>1</v>
      </c>
      <c r="U65" s="43">
        <v>4</v>
      </c>
      <c r="V65" s="43"/>
      <c r="W65" s="43"/>
      <c r="X65" s="114"/>
      <c r="Y65" s="43"/>
      <c r="Z65" s="147"/>
      <c r="AA65" s="82"/>
      <c r="AB65" s="158"/>
      <c r="AC65" s="118"/>
      <c r="AD65" s="118"/>
      <c r="AE65" s="118"/>
      <c r="AF65" s="118"/>
      <c r="AG65" s="118">
        <v>1</v>
      </c>
      <c r="AH65" s="118"/>
      <c r="AI65" s="118"/>
      <c r="AJ65" s="118"/>
      <c r="AK65" s="159"/>
    </row>
    <row r="66" spans="1:37" hidden="1" x14ac:dyDescent="0.25">
      <c r="A66" s="224" t="s">
        <v>258</v>
      </c>
      <c r="B66" s="131"/>
      <c r="C66" s="108">
        <v>3</v>
      </c>
      <c r="D66" s="108">
        <v>1</v>
      </c>
      <c r="E66" s="108"/>
      <c r="F66" s="108"/>
      <c r="G66" s="108"/>
      <c r="H66" s="108"/>
      <c r="I66" s="108"/>
      <c r="J66" s="108"/>
      <c r="K66" s="105"/>
      <c r="L66" s="132"/>
      <c r="M66" s="124"/>
      <c r="N66" s="146"/>
      <c r="O66" s="114"/>
      <c r="P66" s="114"/>
      <c r="Q66" s="114">
        <v>2</v>
      </c>
      <c r="R66" s="43"/>
      <c r="S66" s="43"/>
      <c r="T66" s="114">
        <v>2</v>
      </c>
      <c r="U66" s="43">
        <v>5</v>
      </c>
      <c r="V66" s="43"/>
      <c r="W66" s="43">
        <v>1</v>
      </c>
      <c r="X66" s="114"/>
      <c r="Y66" s="43"/>
      <c r="Z66" s="147"/>
      <c r="AA66" s="82"/>
      <c r="AB66" s="158"/>
      <c r="AC66" s="118"/>
      <c r="AD66" s="118"/>
      <c r="AE66" s="118"/>
      <c r="AF66" s="118"/>
      <c r="AG66" s="118"/>
      <c r="AH66" s="118"/>
      <c r="AI66" s="118"/>
      <c r="AJ66" s="118"/>
      <c r="AK66" s="159"/>
    </row>
    <row r="67" spans="1:37" ht="16.5" thickBot="1" x14ac:dyDescent="0.3">
      <c r="A67" s="225" t="s">
        <v>257</v>
      </c>
      <c r="B67" s="227">
        <f t="shared" ref="B67:AJ67" si="1">SUM(B37:B66)</f>
        <v>18</v>
      </c>
      <c r="C67" s="228">
        <f t="shared" si="1"/>
        <v>74</v>
      </c>
      <c r="D67" s="228">
        <f t="shared" si="1"/>
        <v>48</v>
      </c>
      <c r="E67" s="228">
        <f t="shared" si="1"/>
        <v>0</v>
      </c>
      <c r="F67" s="228">
        <f t="shared" si="1"/>
        <v>0</v>
      </c>
      <c r="G67" s="228">
        <f t="shared" si="1"/>
        <v>19</v>
      </c>
      <c r="H67" s="228">
        <f t="shared" si="1"/>
        <v>10</v>
      </c>
      <c r="I67" s="228">
        <f t="shared" si="1"/>
        <v>2</v>
      </c>
      <c r="J67" s="228">
        <f t="shared" si="1"/>
        <v>41</v>
      </c>
      <c r="K67" s="228">
        <f t="shared" si="1"/>
        <v>0</v>
      </c>
      <c r="L67" s="229">
        <f t="shared" si="1"/>
        <v>3</v>
      </c>
      <c r="M67" s="124"/>
      <c r="N67" s="233">
        <f t="shared" si="1"/>
        <v>15</v>
      </c>
      <c r="O67" s="234">
        <f t="shared" si="1"/>
        <v>0</v>
      </c>
      <c r="P67" s="234">
        <f t="shared" si="1"/>
        <v>0</v>
      </c>
      <c r="Q67" s="234">
        <f t="shared" si="1"/>
        <v>24</v>
      </c>
      <c r="R67" s="234">
        <f t="shared" si="1"/>
        <v>11</v>
      </c>
      <c r="S67" s="234">
        <f t="shared" si="1"/>
        <v>4</v>
      </c>
      <c r="T67" s="234">
        <f t="shared" si="1"/>
        <v>31</v>
      </c>
      <c r="U67" s="234">
        <f t="shared" si="1"/>
        <v>93</v>
      </c>
      <c r="V67" s="234">
        <f t="shared" si="1"/>
        <v>1</v>
      </c>
      <c r="W67" s="234">
        <f t="shared" si="1"/>
        <v>13</v>
      </c>
      <c r="X67" s="234">
        <f t="shared" si="1"/>
        <v>1</v>
      </c>
      <c r="Y67" s="234">
        <f t="shared" si="1"/>
        <v>5</v>
      </c>
      <c r="Z67" s="235">
        <f t="shared" si="1"/>
        <v>0</v>
      </c>
      <c r="AA67" s="124"/>
      <c r="AB67" s="239">
        <f t="shared" si="1"/>
        <v>0</v>
      </c>
      <c r="AC67" s="240">
        <f t="shared" si="1"/>
        <v>5</v>
      </c>
      <c r="AD67" s="240">
        <f t="shared" si="1"/>
        <v>0</v>
      </c>
      <c r="AE67" s="240">
        <f t="shared" si="1"/>
        <v>0</v>
      </c>
      <c r="AF67" s="240">
        <f t="shared" si="1"/>
        <v>0</v>
      </c>
      <c r="AG67" s="240">
        <f t="shared" si="1"/>
        <v>11</v>
      </c>
      <c r="AH67" s="240">
        <f t="shared" si="1"/>
        <v>0</v>
      </c>
      <c r="AI67" s="240">
        <f t="shared" si="1"/>
        <v>0</v>
      </c>
      <c r="AJ67" s="240">
        <f t="shared" si="1"/>
        <v>4</v>
      </c>
      <c r="AK67" s="223"/>
    </row>
    <row r="68" spans="1:37" ht="16.5" thickBot="1" x14ac:dyDescent="0.3">
      <c r="A68" s="193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</row>
    <row r="69" spans="1:37" ht="106.5" x14ac:dyDescent="0.45">
      <c r="A69" s="217" t="s">
        <v>14</v>
      </c>
      <c r="B69" s="194"/>
      <c r="C69" s="195" t="s">
        <v>104</v>
      </c>
      <c r="D69" s="195" t="s">
        <v>105</v>
      </c>
      <c r="E69" s="195" t="s">
        <v>242</v>
      </c>
      <c r="F69" s="195" t="s">
        <v>252</v>
      </c>
      <c r="G69" s="195" t="s">
        <v>251</v>
      </c>
      <c r="H69" s="195" t="s">
        <v>250</v>
      </c>
      <c r="I69" s="196"/>
      <c r="J69" s="195" t="s">
        <v>249</v>
      </c>
      <c r="K69" s="195" t="s">
        <v>248</v>
      </c>
      <c r="L69" s="197"/>
      <c r="M69" s="125"/>
      <c r="N69" s="230" t="s">
        <v>247</v>
      </c>
      <c r="O69" s="231" t="s">
        <v>246</v>
      </c>
      <c r="P69" s="231"/>
      <c r="Q69" s="231" t="s">
        <v>245</v>
      </c>
      <c r="R69" s="231"/>
      <c r="S69" s="231"/>
      <c r="T69" s="231" t="s">
        <v>109</v>
      </c>
      <c r="U69" s="231" t="s">
        <v>107</v>
      </c>
      <c r="V69" s="208"/>
      <c r="W69" s="231" t="s">
        <v>244</v>
      </c>
      <c r="X69" s="231"/>
      <c r="Y69" s="231" t="s">
        <v>243</v>
      </c>
      <c r="Z69" s="243"/>
      <c r="AA69" s="125"/>
      <c r="AB69" s="236"/>
      <c r="AC69" s="237" t="s">
        <v>241</v>
      </c>
      <c r="AD69" s="237"/>
      <c r="AE69" s="237"/>
      <c r="AF69" s="237"/>
      <c r="AG69" s="237" t="s">
        <v>110</v>
      </c>
      <c r="AH69" s="247"/>
      <c r="AI69" s="247"/>
      <c r="AJ69" s="247"/>
      <c r="AK69" s="248"/>
    </row>
    <row r="70" spans="1:37" x14ac:dyDescent="0.25">
      <c r="A70" s="224" t="s">
        <v>161</v>
      </c>
      <c r="B70" s="134"/>
      <c r="C70" s="107" t="s">
        <v>359</v>
      </c>
      <c r="D70" s="107" t="s">
        <v>359</v>
      </c>
      <c r="E70" s="109" t="s">
        <v>360</v>
      </c>
      <c r="F70" s="107" t="s">
        <v>359</v>
      </c>
      <c r="G70" s="107" t="s">
        <v>359</v>
      </c>
      <c r="H70" s="107" t="s">
        <v>359</v>
      </c>
      <c r="I70" s="105"/>
      <c r="J70" s="109" t="s">
        <v>359</v>
      </c>
      <c r="K70" s="109" t="s">
        <v>359</v>
      </c>
      <c r="L70" s="133"/>
      <c r="M70" s="82"/>
      <c r="N70" s="142" t="s">
        <v>360</v>
      </c>
      <c r="O70" s="113" t="s">
        <v>360</v>
      </c>
      <c r="P70" s="113"/>
      <c r="Q70" s="113" t="s">
        <v>360</v>
      </c>
      <c r="R70" s="113"/>
      <c r="S70" s="113"/>
      <c r="T70" s="113" t="s">
        <v>360</v>
      </c>
      <c r="U70" s="113" t="s">
        <v>360</v>
      </c>
      <c r="V70" s="111"/>
      <c r="W70" s="43" t="s">
        <v>360</v>
      </c>
      <c r="X70" s="43"/>
      <c r="Y70" s="43" t="s">
        <v>360</v>
      </c>
      <c r="Z70" s="148"/>
      <c r="AA70" s="82"/>
      <c r="AB70" s="158"/>
      <c r="AC70" s="116" t="s">
        <v>361</v>
      </c>
      <c r="AD70" s="116"/>
      <c r="AE70" s="116"/>
      <c r="AF70" s="116"/>
      <c r="AG70" s="116" t="s">
        <v>361</v>
      </c>
      <c r="AH70" s="119"/>
      <c r="AI70" s="119"/>
      <c r="AJ70" s="119"/>
      <c r="AK70" s="160"/>
    </row>
    <row r="71" spans="1:37" hidden="1" x14ac:dyDescent="0.25">
      <c r="A71" s="241" t="s">
        <v>240</v>
      </c>
      <c r="B71" s="135"/>
      <c r="C71" s="107"/>
      <c r="D71" s="107"/>
      <c r="E71" s="109">
        <v>1</v>
      </c>
      <c r="F71" s="107">
        <v>4</v>
      </c>
      <c r="G71" s="107">
        <v>2</v>
      </c>
      <c r="H71" s="107"/>
      <c r="I71" s="105"/>
      <c r="J71" s="109">
        <v>3</v>
      </c>
      <c r="K71" s="109"/>
      <c r="L71" s="133"/>
      <c r="M71" s="82"/>
      <c r="N71" s="142"/>
      <c r="O71" s="113">
        <v>1</v>
      </c>
      <c r="P71" s="113"/>
      <c r="Q71" s="113">
        <v>5</v>
      </c>
      <c r="R71" s="113"/>
      <c r="S71" s="113"/>
      <c r="T71" s="113">
        <v>1</v>
      </c>
      <c r="U71" s="113">
        <v>2</v>
      </c>
      <c r="V71" s="111"/>
      <c r="W71" s="43"/>
      <c r="X71" s="43"/>
      <c r="Y71" s="43"/>
      <c r="Z71" s="148"/>
      <c r="AA71" s="82"/>
      <c r="AB71" s="158"/>
      <c r="AC71" s="116"/>
      <c r="AD71" s="116"/>
      <c r="AE71" s="116"/>
      <c r="AF71" s="116"/>
      <c r="AG71" s="116">
        <v>1</v>
      </c>
      <c r="AH71" s="119"/>
      <c r="AI71" s="119"/>
      <c r="AJ71" s="119"/>
      <c r="AK71" s="160"/>
    </row>
    <row r="72" spans="1:37" hidden="1" x14ac:dyDescent="0.25">
      <c r="A72" s="241" t="s">
        <v>239</v>
      </c>
      <c r="B72" s="135"/>
      <c r="C72" s="107"/>
      <c r="D72" s="107"/>
      <c r="E72" s="109">
        <v>1</v>
      </c>
      <c r="F72" s="107"/>
      <c r="G72" s="107"/>
      <c r="H72" s="107"/>
      <c r="I72" s="105"/>
      <c r="J72" s="109">
        <v>2</v>
      </c>
      <c r="K72" s="109"/>
      <c r="L72" s="133"/>
      <c r="M72" s="82"/>
      <c r="N72" s="142" t="s">
        <v>238</v>
      </c>
      <c r="O72" s="113"/>
      <c r="P72" s="113"/>
      <c r="Q72" s="113">
        <v>2</v>
      </c>
      <c r="R72" s="113"/>
      <c r="S72" s="113"/>
      <c r="T72" s="113">
        <v>1</v>
      </c>
      <c r="U72" s="113">
        <v>5</v>
      </c>
      <c r="V72" s="111"/>
      <c r="W72" s="43"/>
      <c r="X72" s="43"/>
      <c r="Y72" s="43"/>
      <c r="Z72" s="148"/>
      <c r="AA72" s="82"/>
      <c r="AB72" s="158"/>
      <c r="AC72" s="116"/>
      <c r="AD72" s="116"/>
      <c r="AE72" s="116"/>
      <c r="AF72" s="116"/>
      <c r="AG72" s="116"/>
      <c r="AH72" s="119"/>
      <c r="AI72" s="119"/>
      <c r="AJ72" s="119"/>
      <c r="AK72" s="160"/>
    </row>
    <row r="73" spans="1:37" hidden="1" x14ac:dyDescent="0.25">
      <c r="A73" s="241" t="s">
        <v>237</v>
      </c>
      <c r="B73" s="135"/>
      <c r="C73" s="108">
        <v>3</v>
      </c>
      <c r="D73" s="108"/>
      <c r="E73" s="109">
        <v>2</v>
      </c>
      <c r="F73" s="108">
        <v>3</v>
      </c>
      <c r="G73" s="108">
        <v>2</v>
      </c>
      <c r="H73" s="108">
        <v>1</v>
      </c>
      <c r="I73" s="105"/>
      <c r="J73" s="109">
        <v>4</v>
      </c>
      <c r="K73" s="109"/>
      <c r="L73" s="133"/>
      <c r="M73" s="82"/>
      <c r="N73" s="144"/>
      <c r="O73" s="114">
        <v>1</v>
      </c>
      <c r="P73" s="114"/>
      <c r="Q73" s="114">
        <v>4</v>
      </c>
      <c r="R73" s="114"/>
      <c r="S73" s="114"/>
      <c r="T73" s="114"/>
      <c r="U73" s="114">
        <v>7</v>
      </c>
      <c r="V73" s="111"/>
      <c r="W73" s="43"/>
      <c r="X73" s="43"/>
      <c r="Y73" s="43"/>
      <c r="Z73" s="148"/>
      <c r="AA73" s="82"/>
      <c r="AB73" s="158"/>
      <c r="AC73" s="117"/>
      <c r="AD73" s="117"/>
      <c r="AE73" s="117"/>
      <c r="AF73" s="117"/>
      <c r="AG73" s="117"/>
      <c r="AH73" s="119"/>
      <c r="AI73" s="119"/>
      <c r="AJ73" s="119"/>
      <c r="AK73" s="160"/>
    </row>
    <row r="74" spans="1:37" hidden="1" x14ac:dyDescent="0.25">
      <c r="A74" s="241" t="s">
        <v>236</v>
      </c>
      <c r="B74" s="135"/>
      <c r="C74" s="108">
        <v>1</v>
      </c>
      <c r="D74" s="108"/>
      <c r="E74" s="109">
        <v>2</v>
      </c>
      <c r="F74" s="108"/>
      <c r="G74" s="108"/>
      <c r="H74" s="108"/>
      <c r="I74" s="105"/>
      <c r="J74" s="109">
        <v>2</v>
      </c>
      <c r="K74" s="109"/>
      <c r="L74" s="133"/>
      <c r="M74" s="82"/>
      <c r="N74" s="144"/>
      <c r="O74" s="114"/>
      <c r="P74" s="114"/>
      <c r="Q74" s="114">
        <v>4</v>
      </c>
      <c r="R74" s="114"/>
      <c r="S74" s="114"/>
      <c r="T74" s="114"/>
      <c r="U74" s="114">
        <v>3</v>
      </c>
      <c r="V74" s="111"/>
      <c r="W74" s="43"/>
      <c r="X74" s="43"/>
      <c r="Y74" s="43"/>
      <c r="Z74" s="148"/>
      <c r="AA74" s="82"/>
      <c r="AB74" s="158"/>
      <c r="AC74" s="117"/>
      <c r="AD74" s="117"/>
      <c r="AE74" s="117"/>
      <c r="AF74" s="117"/>
      <c r="AG74" s="117"/>
      <c r="AH74" s="119"/>
      <c r="AI74" s="119"/>
      <c r="AJ74" s="119"/>
      <c r="AK74" s="160"/>
    </row>
    <row r="75" spans="1:37" hidden="1" x14ac:dyDescent="0.25">
      <c r="A75" s="241" t="s">
        <v>235</v>
      </c>
      <c r="B75" s="135"/>
      <c r="C75" s="108">
        <v>3</v>
      </c>
      <c r="D75" s="108"/>
      <c r="E75" s="109">
        <v>2</v>
      </c>
      <c r="F75" s="108">
        <v>3</v>
      </c>
      <c r="G75" s="108">
        <v>3</v>
      </c>
      <c r="H75" s="108"/>
      <c r="I75" s="105"/>
      <c r="J75" s="109">
        <v>6</v>
      </c>
      <c r="K75" s="109"/>
      <c r="L75" s="133"/>
      <c r="M75" s="82"/>
      <c r="N75" s="144"/>
      <c r="O75" s="114">
        <v>1</v>
      </c>
      <c r="P75" s="114"/>
      <c r="Q75" s="114">
        <v>4</v>
      </c>
      <c r="R75" s="114"/>
      <c r="S75" s="114"/>
      <c r="T75" s="114">
        <v>1</v>
      </c>
      <c r="U75" s="114">
        <v>5</v>
      </c>
      <c r="V75" s="111"/>
      <c r="W75" s="43"/>
      <c r="X75" s="43"/>
      <c r="Y75" s="43"/>
      <c r="Z75" s="148"/>
      <c r="AA75" s="82"/>
      <c r="AB75" s="158"/>
      <c r="AC75" s="117">
        <v>1</v>
      </c>
      <c r="AD75" s="117"/>
      <c r="AE75" s="117"/>
      <c r="AF75" s="117"/>
      <c r="AG75" s="117">
        <v>2</v>
      </c>
      <c r="AH75" s="119"/>
      <c r="AI75" s="119"/>
      <c r="AJ75" s="119"/>
      <c r="AK75" s="160"/>
    </row>
    <row r="76" spans="1:37" hidden="1" x14ac:dyDescent="0.25">
      <c r="A76" s="241" t="s">
        <v>234</v>
      </c>
      <c r="B76" s="135"/>
      <c r="C76" s="108">
        <v>3</v>
      </c>
      <c r="D76" s="108"/>
      <c r="E76" s="109">
        <v>1</v>
      </c>
      <c r="F76" s="108"/>
      <c r="G76" s="108">
        <v>3</v>
      </c>
      <c r="H76" s="108">
        <v>2</v>
      </c>
      <c r="I76" s="105"/>
      <c r="J76" s="109">
        <v>4</v>
      </c>
      <c r="K76" s="109"/>
      <c r="L76" s="133"/>
      <c r="M76" s="82"/>
      <c r="N76" s="144"/>
      <c r="O76" s="114"/>
      <c r="P76" s="114"/>
      <c r="Q76" s="114">
        <v>6</v>
      </c>
      <c r="R76" s="114"/>
      <c r="S76" s="114"/>
      <c r="T76" s="114">
        <v>1</v>
      </c>
      <c r="U76" s="114">
        <v>1</v>
      </c>
      <c r="V76" s="111"/>
      <c r="W76" s="43"/>
      <c r="X76" s="43"/>
      <c r="Y76" s="43"/>
      <c r="Z76" s="148"/>
      <c r="AA76" s="82"/>
      <c r="AB76" s="158"/>
      <c r="AC76" s="117"/>
      <c r="AD76" s="117"/>
      <c r="AE76" s="117"/>
      <c r="AF76" s="117"/>
      <c r="AG76" s="117"/>
      <c r="AH76" s="119"/>
      <c r="AI76" s="119"/>
      <c r="AJ76" s="119"/>
      <c r="AK76" s="160"/>
    </row>
    <row r="77" spans="1:37" hidden="1" x14ac:dyDescent="0.25">
      <c r="A77" s="241" t="s">
        <v>233</v>
      </c>
      <c r="B77" s="135"/>
      <c r="C77" s="108">
        <v>5</v>
      </c>
      <c r="D77" s="108"/>
      <c r="E77" s="109"/>
      <c r="F77" s="108">
        <v>5</v>
      </c>
      <c r="G77" s="108">
        <v>6</v>
      </c>
      <c r="H77" s="108">
        <v>1</v>
      </c>
      <c r="I77" s="105"/>
      <c r="J77" s="109">
        <v>6</v>
      </c>
      <c r="K77" s="109"/>
      <c r="L77" s="133"/>
      <c r="M77" s="82"/>
      <c r="N77" s="144">
        <v>1</v>
      </c>
      <c r="O77" s="114">
        <v>1</v>
      </c>
      <c r="P77" s="114"/>
      <c r="Q77" s="114">
        <v>3</v>
      </c>
      <c r="R77" s="114"/>
      <c r="S77" s="114"/>
      <c r="T77" s="114"/>
      <c r="U77" s="114">
        <v>4</v>
      </c>
      <c r="V77" s="111"/>
      <c r="W77" s="43"/>
      <c r="X77" s="43"/>
      <c r="Y77" s="43"/>
      <c r="Z77" s="148"/>
      <c r="AA77" s="82"/>
      <c r="AB77" s="158"/>
      <c r="AC77" s="117"/>
      <c r="AD77" s="117"/>
      <c r="AE77" s="117"/>
      <c r="AF77" s="117"/>
      <c r="AG77" s="117">
        <v>1</v>
      </c>
      <c r="AH77" s="119"/>
      <c r="AI77" s="119"/>
      <c r="AJ77" s="119"/>
      <c r="AK77" s="160"/>
    </row>
    <row r="78" spans="1:37" hidden="1" x14ac:dyDescent="0.25">
      <c r="A78" s="241" t="s">
        <v>232</v>
      </c>
      <c r="B78" s="135"/>
      <c r="C78" s="108">
        <v>1</v>
      </c>
      <c r="D78" s="108"/>
      <c r="E78" s="109">
        <v>1</v>
      </c>
      <c r="F78" s="108">
        <v>1</v>
      </c>
      <c r="G78" s="108"/>
      <c r="H78" s="108">
        <v>1</v>
      </c>
      <c r="I78" s="105"/>
      <c r="J78" s="109">
        <v>2</v>
      </c>
      <c r="K78" s="109"/>
      <c r="L78" s="133"/>
      <c r="M78" s="82"/>
      <c r="N78" s="144"/>
      <c r="O78" s="114">
        <v>1</v>
      </c>
      <c r="P78" s="114"/>
      <c r="Q78" s="114">
        <v>3</v>
      </c>
      <c r="R78" s="114"/>
      <c r="S78" s="114"/>
      <c r="T78" s="114">
        <v>4</v>
      </c>
      <c r="U78" s="114">
        <v>4</v>
      </c>
      <c r="V78" s="111"/>
      <c r="W78" s="43"/>
      <c r="X78" s="43"/>
      <c r="Y78" s="43"/>
      <c r="Z78" s="148"/>
      <c r="AA78" s="82"/>
      <c r="AB78" s="158"/>
      <c r="AC78" s="117"/>
      <c r="AD78" s="117"/>
      <c r="AE78" s="117"/>
      <c r="AF78" s="117"/>
      <c r="AG78" s="117"/>
      <c r="AH78" s="119"/>
      <c r="AI78" s="119"/>
      <c r="AJ78" s="119"/>
      <c r="AK78" s="160"/>
    </row>
    <row r="79" spans="1:37" hidden="1" x14ac:dyDescent="0.25">
      <c r="A79" s="241" t="s">
        <v>231</v>
      </c>
      <c r="B79" s="135"/>
      <c r="C79" s="108">
        <v>2</v>
      </c>
      <c r="D79" s="108"/>
      <c r="E79" s="109">
        <v>1</v>
      </c>
      <c r="F79" s="108">
        <v>10</v>
      </c>
      <c r="G79" s="108">
        <v>3</v>
      </c>
      <c r="H79" s="108"/>
      <c r="I79" s="105"/>
      <c r="J79" s="109">
        <v>6</v>
      </c>
      <c r="K79" s="109">
        <v>1</v>
      </c>
      <c r="L79" s="133"/>
      <c r="M79" s="82"/>
      <c r="N79" s="144"/>
      <c r="O79" s="114">
        <v>2</v>
      </c>
      <c r="P79" s="114"/>
      <c r="Q79" s="114">
        <v>5</v>
      </c>
      <c r="R79" s="114"/>
      <c r="S79" s="114"/>
      <c r="T79" s="114">
        <v>1</v>
      </c>
      <c r="U79" s="114">
        <v>5</v>
      </c>
      <c r="V79" s="111"/>
      <c r="W79" s="43"/>
      <c r="X79" s="43"/>
      <c r="Y79" s="43"/>
      <c r="Z79" s="148"/>
      <c r="AA79" s="82"/>
      <c r="AB79" s="158"/>
      <c r="AC79" s="117"/>
      <c r="AD79" s="117"/>
      <c r="AE79" s="117"/>
      <c r="AF79" s="117"/>
      <c r="AG79" s="117"/>
      <c r="AH79" s="119"/>
      <c r="AI79" s="119"/>
      <c r="AJ79" s="119"/>
      <c r="AK79" s="160"/>
    </row>
    <row r="80" spans="1:37" hidden="1" x14ac:dyDescent="0.25">
      <c r="A80" s="241" t="s">
        <v>230</v>
      </c>
      <c r="B80" s="135"/>
      <c r="C80" s="108">
        <v>3</v>
      </c>
      <c r="D80" s="108"/>
      <c r="E80" s="109">
        <v>2</v>
      </c>
      <c r="F80" s="108">
        <v>1</v>
      </c>
      <c r="G80" s="108">
        <v>1</v>
      </c>
      <c r="H80" s="108">
        <v>1</v>
      </c>
      <c r="I80" s="105"/>
      <c r="J80" s="109">
        <v>1</v>
      </c>
      <c r="K80" s="109"/>
      <c r="L80" s="133"/>
      <c r="M80" s="82"/>
      <c r="N80" s="144"/>
      <c r="O80" s="114"/>
      <c r="P80" s="114"/>
      <c r="Q80" s="114">
        <v>3</v>
      </c>
      <c r="R80" s="114"/>
      <c r="S80" s="114"/>
      <c r="T80" s="114"/>
      <c r="U80" s="114">
        <v>5</v>
      </c>
      <c r="V80" s="111"/>
      <c r="W80" s="43"/>
      <c r="X80" s="43"/>
      <c r="Y80" s="43"/>
      <c r="Z80" s="148"/>
      <c r="AA80" s="82"/>
      <c r="AB80" s="158"/>
      <c r="AC80" s="117">
        <v>1</v>
      </c>
      <c r="AD80" s="117"/>
      <c r="AE80" s="117"/>
      <c r="AF80" s="117"/>
      <c r="AG80" s="117"/>
      <c r="AH80" s="119"/>
      <c r="AI80" s="119"/>
      <c r="AJ80" s="119"/>
      <c r="AK80" s="160"/>
    </row>
    <row r="81" spans="1:38" hidden="1" x14ac:dyDescent="0.25">
      <c r="A81" s="241" t="s">
        <v>229</v>
      </c>
      <c r="B81" s="135"/>
      <c r="C81" s="108">
        <v>1</v>
      </c>
      <c r="D81" s="108"/>
      <c r="E81" s="109">
        <v>1</v>
      </c>
      <c r="F81" s="108">
        <v>3</v>
      </c>
      <c r="G81" s="108">
        <v>3</v>
      </c>
      <c r="H81" s="108">
        <v>1</v>
      </c>
      <c r="I81" s="105"/>
      <c r="J81" s="109">
        <v>13</v>
      </c>
      <c r="K81" s="109"/>
      <c r="L81" s="133"/>
      <c r="M81" s="82"/>
      <c r="N81" s="144"/>
      <c r="O81" s="114">
        <v>2</v>
      </c>
      <c r="P81" s="114"/>
      <c r="Q81" s="114">
        <v>6</v>
      </c>
      <c r="R81" s="114"/>
      <c r="S81" s="114"/>
      <c r="T81" s="114">
        <v>1</v>
      </c>
      <c r="U81" s="114">
        <v>8</v>
      </c>
      <c r="V81" s="111"/>
      <c r="W81" s="43"/>
      <c r="X81" s="43"/>
      <c r="Y81" s="43"/>
      <c r="Z81" s="148"/>
      <c r="AA81" s="82"/>
      <c r="AB81" s="158"/>
      <c r="AC81" s="117"/>
      <c r="AD81" s="117"/>
      <c r="AE81" s="117"/>
      <c r="AF81" s="117"/>
      <c r="AG81" s="117">
        <v>1</v>
      </c>
      <c r="AH81" s="119"/>
      <c r="AI81" s="119"/>
      <c r="AJ81" s="119"/>
      <c r="AK81" s="160"/>
    </row>
    <row r="82" spans="1:38" hidden="1" x14ac:dyDescent="0.25">
      <c r="A82" s="241" t="s">
        <v>228</v>
      </c>
      <c r="B82" s="135"/>
      <c r="C82" s="108">
        <v>2</v>
      </c>
      <c r="D82" s="108"/>
      <c r="E82" s="109">
        <v>3</v>
      </c>
      <c r="F82" s="108">
        <v>2</v>
      </c>
      <c r="G82" s="108">
        <v>1</v>
      </c>
      <c r="H82" s="108">
        <v>1</v>
      </c>
      <c r="I82" s="105"/>
      <c r="J82" s="109">
        <v>2</v>
      </c>
      <c r="K82" s="109">
        <v>1</v>
      </c>
      <c r="L82" s="133"/>
      <c r="M82" s="82"/>
      <c r="N82" s="144"/>
      <c r="O82" s="114"/>
      <c r="P82" s="114"/>
      <c r="Q82" s="114">
        <v>1</v>
      </c>
      <c r="R82" s="114"/>
      <c r="S82" s="114"/>
      <c r="T82" s="114">
        <v>1</v>
      </c>
      <c r="U82" s="114">
        <v>5</v>
      </c>
      <c r="V82" s="111"/>
      <c r="W82" s="43"/>
      <c r="X82" s="43"/>
      <c r="Y82" s="43"/>
      <c r="Z82" s="148"/>
      <c r="AA82" s="82"/>
      <c r="AB82" s="158"/>
      <c r="AC82" s="117"/>
      <c r="AD82" s="117"/>
      <c r="AE82" s="117"/>
      <c r="AF82" s="117"/>
      <c r="AG82" s="117"/>
      <c r="AH82" s="119"/>
      <c r="AI82" s="119"/>
      <c r="AJ82" s="119"/>
      <c r="AK82" s="160"/>
    </row>
    <row r="83" spans="1:38" hidden="1" x14ac:dyDescent="0.25">
      <c r="A83" s="241" t="s">
        <v>227</v>
      </c>
      <c r="B83" s="135"/>
      <c r="C83" s="108">
        <v>2</v>
      </c>
      <c r="D83" s="108"/>
      <c r="E83" s="109">
        <v>1</v>
      </c>
      <c r="F83" s="108">
        <v>9</v>
      </c>
      <c r="G83" s="108">
        <v>3</v>
      </c>
      <c r="H83" s="108"/>
      <c r="I83" s="105"/>
      <c r="J83" s="109">
        <v>9</v>
      </c>
      <c r="K83" s="109"/>
      <c r="L83" s="133"/>
      <c r="M83" s="82"/>
      <c r="N83" s="144"/>
      <c r="O83" s="114">
        <v>5</v>
      </c>
      <c r="P83" s="114"/>
      <c r="Q83" s="114">
        <v>7</v>
      </c>
      <c r="R83" s="114"/>
      <c r="S83" s="114"/>
      <c r="T83" s="114"/>
      <c r="U83" s="114">
        <v>5</v>
      </c>
      <c r="V83" s="111"/>
      <c r="W83" s="43"/>
      <c r="X83" s="43"/>
      <c r="Y83" s="43"/>
      <c r="Z83" s="148"/>
      <c r="AA83" s="82"/>
      <c r="AB83" s="158"/>
      <c r="AC83" s="117"/>
      <c r="AD83" s="117"/>
      <c r="AE83" s="117"/>
      <c r="AF83" s="117"/>
      <c r="AG83" s="117">
        <v>1</v>
      </c>
      <c r="AH83" s="119"/>
      <c r="AI83" s="119"/>
      <c r="AJ83" s="119"/>
      <c r="AK83" s="160"/>
    </row>
    <row r="84" spans="1:38" hidden="1" x14ac:dyDescent="0.25">
      <c r="A84" s="241" t="s">
        <v>226</v>
      </c>
      <c r="B84" s="135"/>
      <c r="C84" s="108">
        <v>1</v>
      </c>
      <c r="D84" s="108"/>
      <c r="E84" s="109">
        <v>2</v>
      </c>
      <c r="F84" s="108">
        <v>2</v>
      </c>
      <c r="G84" s="108"/>
      <c r="H84" s="108"/>
      <c r="I84" s="105"/>
      <c r="J84" s="109">
        <v>4</v>
      </c>
      <c r="K84" s="109"/>
      <c r="L84" s="133"/>
      <c r="M84" s="82"/>
      <c r="N84" s="144"/>
      <c r="O84" s="114">
        <v>1</v>
      </c>
      <c r="P84" s="114"/>
      <c r="Q84" s="114">
        <v>4</v>
      </c>
      <c r="R84" s="114"/>
      <c r="S84" s="114"/>
      <c r="T84" s="114">
        <v>5</v>
      </c>
      <c r="U84" s="114">
        <v>4</v>
      </c>
      <c r="V84" s="111"/>
      <c r="W84" s="43"/>
      <c r="X84" s="43"/>
      <c r="Y84" s="43"/>
      <c r="Z84" s="148"/>
      <c r="AA84" s="82"/>
      <c r="AB84" s="158"/>
      <c r="AC84" s="117"/>
      <c r="AD84" s="117"/>
      <c r="AE84" s="117"/>
      <c r="AF84" s="117"/>
      <c r="AG84" s="117">
        <v>1</v>
      </c>
      <c r="AH84" s="119"/>
      <c r="AI84" s="119"/>
      <c r="AJ84" s="119"/>
      <c r="AK84" s="160"/>
    </row>
    <row r="85" spans="1:38" hidden="1" x14ac:dyDescent="0.25">
      <c r="A85" s="241" t="s">
        <v>223</v>
      </c>
      <c r="B85" s="135"/>
      <c r="C85" s="108">
        <v>1</v>
      </c>
      <c r="D85" s="108"/>
      <c r="E85" s="109">
        <v>2</v>
      </c>
      <c r="F85" s="108">
        <v>1</v>
      </c>
      <c r="G85" s="108">
        <v>1</v>
      </c>
      <c r="H85" s="108"/>
      <c r="I85" s="105"/>
      <c r="J85" s="109">
        <v>14</v>
      </c>
      <c r="K85" s="109"/>
      <c r="L85" s="133"/>
      <c r="M85" s="82"/>
      <c r="N85" s="144"/>
      <c r="O85" s="114">
        <v>1</v>
      </c>
      <c r="P85" s="114"/>
      <c r="Q85" s="114">
        <v>2</v>
      </c>
      <c r="R85" s="114"/>
      <c r="S85" s="114"/>
      <c r="T85" s="114">
        <v>4</v>
      </c>
      <c r="U85" s="114">
        <v>7</v>
      </c>
      <c r="V85" s="111"/>
      <c r="W85" s="43"/>
      <c r="X85" s="43"/>
      <c r="Y85" s="43"/>
      <c r="Z85" s="148"/>
      <c r="AA85" s="82"/>
      <c r="AB85" s="158"/>
      <c r="AC85" s="117"/>
      <c r="AD85" s="117"/>
      <c r="AE85" s="117"/>
      <c r="AF85" s="117"/>
      <c r="AG85" s="117">
        <v>1</v>
      </c>
      <c r="AH85" s="119"/>
      <c r="AI85" s="119"/>
      <c r="AJ85" s="119"/>
      <c r="AK85" s="160"/>
    </row>
    <row r="86" spans="1:38" hidden="1" x14ac:dyDescent="0.25">
      <c r="A86" s="241" t="s">
        <v>222</v>
      </c>
      <c r="B86" s="135"/>
      <c r="C86" s="108"/>
      <c r="D86" s="108"/>
      <c r="E86" s="109">
        <v>3</v>
      </c>
      <c r="F86" s="108">
        <v>2</v>
      </c>
      <c r="G86" s="108">
        <v>2</v>
      </c>
      <c r="H86" s="108"/>
      <c r="I86" s="105"/>
      <c r="J86" s="109">
        <v>11</v>
      </c>
      <c r="K86" s="109"/>
      <c r="L86" s="133"/>
      <c r="M86" s="82"/>
      <c r="N86" s="144"/>
      <c r="O86" s="114">
        <v>1</v>
      </c>
      <c r="P86" s="114"/>
      <c r="Q86" s="114">
        <v>4</v>
      </c>
      <c r="R86" s="114"/>
      <c r="S86" s="114"/>
      <c r="T86" s="114">
        <v>3</v>
      </c>
      <c r="U86" s="114">
        <v>4</v>
      </c>
      <c r="V86" s="111"/>
      <c r="W86" s="43"/>
      <c r="X86" s="43"/>
      <c r="Y86" s="43"/>
      <c r="Z86" s="148"/>
      <c r="AA86" s="82"/>
      <c r="AB86" s="158"/>
      <c r="AC86" s="117">
        <v>1</v>
      </c>
      <c r="AD86" s="117"/>
      <c r="AE86" s="117"/>
      <c r="AF86" s="117"/>
      <c r="AG86" s="117"/>
      <c r="AH86" s="119"/>
      <c r="AI86" s="119"/>
      <c r="AJ86" s="119"/>
      <c r="AK86" s="160"/>
    </row>
    <row r="87" spans="1:38" hidden="1" x14ac:dyDescent="0.25">
      <c r="A87" s="241" t="s">
        <v>221</v>
      </c>
      <c r="B87" s="135"/>
      <c r="C87" s="108">
        <v>2</v>
      </c>
      <c r="D87" s="108"/>
      <c r="E87" s="109">
        <v>3</v>
      </c>
      <c r="F87" s="108">
        <v>5</v>
      </c>
      <c r="G87" s="108">
        <v>2</v>
      </c>
      <c r="H87" s="108"/>
      <c r="I87" s="105"/>
      <c r="J87" s="109">
        <v>11</v>
      </c>
      <c r="K87" s="109"/>
      <c r="L87" s="133"/>
      <c r="M87" s="82"/>
      <c r="N87" s="144"/>
      <c r="O87" s="114">
        <v>1</v>
      </c>
      <c r="P87" s="114"/>
      <c r="Q87" s="114">
        <v>5</v>
      </c>
      <c r="R87" s="114"/>
      <c r="S87" s="114"/>
      <c r="T87" s="114">
        <v>2</v>
      </c>
      <c r="U87" s="114">
        <v>4</v>
      </c>
      <c r="V87" s="111"/>
      <c r="W87" s="43">
        <v>1</v>
      </c>
      <c r="X87" s="43"/>
      <c r="Y87" s="43"/>
      <c r="Z87" s="148"/>
      <c r="AA87" s="82"/>
      <c r="AB87" s="158"/>
      <c r="AC87" s="117"/>
      <c r="AD87" s="117"/>
      <c r="AE87" s="117"/>
      <c r="AF87" s="117"/>
      <c r="AG87" s="117">
        <v>3</v>
      </c>
      <c r="AH87" s="119"/>
      <c r="AI87" s="119"/>
      <c r="AJ87" s="119"/>
      <c r="AK87" s="160"/>
    </row>
    <row r="88" spans="1:38" hidden="1" x14ac:dyDescent="0.25">
      <c r="A88" s="241" t="s">
        <v>220</v>
      </c>
      <c r="B88" s="135"/>
      <c r="C88" s="108">
        <v>3</v>
      </c>
      <c r="D88" s="108"/>
      <c r="E88" s="109">
        <v>4</v>
      </c>
      <c r="F88" s="108">
        <v>1</v>
      </c>
      <c r="G88" s="108">
        <v>2</v>
      </c>
      <c r="H88" s="108"/>
      <c r="I88" s="105"/>
      <c r="J88" s="109">
        <v>6</v>
      </c>
      <c r="K88" s="109">
        <v>1</v>
      </c>
      <c r="L88" s="133"/>
      <c r="M88" s="82"/>
      <c r="N88" s="144"/>
      <c r="O88" s="114">
        <v>1</v>
      </c>
      <c r="P88" s="114"/>
      <c r="Q88" s="114">
        <v>3</v>
      </c>
      <c r="R88" s="114"/>
      <c r="S88" s="114"/>
      <c r="T88" s="114">
        <v>3</v>
      </c>
      <c r="U88" s="114">
        <v>8</v>
      </c>
      <c r="V88" s="111"/>
      <c r="W88" s="43"/>
      <c r="X88" s="43"/>
      <c r="Y88" s="43"/>
      <c r="Z88" s="148"/>
      <c r="AA88" s="82"/>
      <c r="AB88" s="158"/>
      <c r="AC88" s="117">
        <v>1</v>
      </c>
      <c r="AD88" s="117"/>
      <c r="AE88" s="117"/>
      <c r="AF88" s="117"/>
      <c r="AG88" s="117">
        <v>1</v>
      </c>
      <c r="AH88" s="119"/>
      <c r="AI88" s="119"/>
      <c r="AJ88" s="119"/>
      <c r="AK88" s="160"/>
    </row>
    <row r="89" spans="1:38" hidden="1" x14ac:dyDescent="0.25">
      <c r="A89" s="241" t="s">
        <v>219</v>
      </c>
      <c r="B89" s="135"/>
      <c r="C89" s="108">
        <v>2</v>
      </c>
      <c r="D89" s="108"/>
      <c r="E89" s="109">
        <v>3</v>
      </c>
      <c r="F89" s="108">
        <v>3</v>
      </c>
      <c r="G89" s="108">
        <v>4</v>
      </c>
      <c r="H89" s="108">
        <v>1</v>
      </c>
      <c r="I89" s="105"/>
      <c r="J89" s="109">
        <v>6</v>
      </c>
      <c r="K89" s="109"/>
      <c r="L89" s="133"/>
      <c r="M89" s="82"/>
      <c r="N89" s="144"/>
      <c r="O89" s="114">
        <v>1</v>
      </c>
      <c r="P89" s="114"/>
      <c r="Q89" s="114">
        <v>2</v>
      </c>
      <c r="R89" s="114"/>
      <c r="S89" s="114"/>
      <c r="T89" s="114">
        <v>3</v>
      </c>
      <c r="U89" s="114">
        <v>5</v>
      </c>
      <c r="V89" s="111"/>
      <c r="W89" s="43">
        <v>2</v>
      </c>
      <c r="X89" s="43"/>
      <c r="Y89" s="43"/>
      <c r="Z89" s="148"/>
      <c r="AA89" s="82"/>
      <c r="AB89" s="158"/>
      <c r="AC89" s="117"/>
      <c r="AD89" s="117"/>
      <c r="AE89" s="117"/>
      <c r="AF89" s="117"/>
      <c r="AG89" s="117"/>
      <c r="AH89" s="119"/>
      <c r="AI89" s="119"/>
      <c r="AJ89" s="119"/>
      <c r="AK89" s="160"/>
    </row>
    <row r="90" spans="1:38" hidden="1" x14ac:dyDescent="0.25">
      <c r="A90" s="241" t="s">
        <v>218</v>
      </c>
      <c r="B90" s="135"/>
      <c r="C90" s="107">
        <v>4</v>
      </c>
      <c r="D90" s="107"/>
      <c r="E90" s="109">
        <v>4</v>
      </c>
      <c r="F90" s="107">
        <v>5</v>
      </c>
      <c r="G90" s="107">
        <v>2</v>
      </c>
      <c r="H90" s="107">
        <v>1</v>
      </c>
      <c r="I90" s="105"/>
      <c r="J90" s="109">
        <v>4</v>
      </c>
      <c r="K90" s="109"/>
      <c r="L90" s="133"/>
      <c r="M90" s="82"/>
      <c r="N90" s="142"/>
      <c r="O90" s="113">
        <v>1</v>
      </c>
      <c r="P90" s="113"/>
      <c r="Q90" s="113">
        <v>5</v>
      </c>
      <c r="R90" s="113"/>
      <c r="S90" s="113"/>
      <c r="T90" s="113">
        <v>2</v>
      </c>
      <c r="U90" s="113">
        <v>7</v>
      </c>
      <c r="V90" s="111"/>
      <c r="W90" s="43"/>
      <c r="X90" s="43"/>
      <c r="Y90" s="43"/>
      <c r="Z90" s="148"/>
      <c r="AA90" s="82"/>
      <c r="AB90" s="158"/>
      <c r="AC90" s="116">
        <v>1</v>
      </c>
      <c r="AD90" s="116"/>
      <c r="AE90" s="116"/>
      <c r="AF90" s="116"/>
      <c r="AG90" s="116">
        <v>1</v>
      </c>
      <c r="AH90" s="119"/>
      <c r="AI90" s="119"/>
      <c r="AJ90" s="119"/>
      <c r="AK90" s="160"/>
    </row>
    <row r="91" spans="1:38" ht="16.5" thickBot="1" x14ac:dyDescent="0.3">
      <c r="A91" s="242" t="s">
        <v>215</v>
      </c>
      <c r="B91" s="198">
        <f t="shared" ref="B91:AG91" si="2">SUM(B71:B90)</f>
        <v>0</v>
      </c>
      <c r="C91" s="199">
        <f t="shared" si="2"/>
        <v>39</v>
      </c>
      <c r="D91" s="199">
        <f t="shared" si="2"/>
        <v>0</v>
      </c>
      <c r="E91" s="199">
        <f t="shared" si="2"/>
        <v>39</v>
      </c>
      <c r="F91" s="199">
        <f t="shared" si="2"/>
        <v>60</v>
      </c>
      <c r="G91" s="199">
        <f t="shared" si="2"/>
        <v>40</v>
      </c>
      <c r="H91" s="199">
        <f t="shared" si="2"/>
        <v>10</v>
      </c>
      <c r="I91" s="199">
        <f t="shared" si="2"/>
        <v>0</v>
      </c>
      <c r="J91" s="199">
        <f t="shared" si="2"/>
        <v>116</v>
      </c>
      <c r="K91" s="199">
        <f t="shared" si="2"/>
        <v>3</v>
      </c>
      <c r="L91" s="200">
        <f t="shared" si="2"/>
        <v>0</v>
      </c>
      <c r="M91" s="126"/>
      <c r="N91" s="244">
        <f t="shared" si="2"/>
        <v>1</v>
      </c>
      <c r="O91" s="245">
        <f t="shared" si="2"/>
        <v>21</v>
      </c>
      <c r="P91" s="245">
        <f t="shared" si="2"/>
        <v>0</v>
      </c>
      <c r="Q91" s="245">
        <f t="shared" si="2"/>
        <v>78</v>
      </c>
      <c r="R91" s="245">
        <f t="shared" si="2"/>
        <v>0</v>
      </c>
      <c r="S91" s="245">
        <f t="shared" si="2"/>
        <v>0</v>
      </c>
      <c r="T91" s="245">
        <f t="shared" si="2"/>
        <v>33</v>
      </c>
      <c r="U91" s="245">
        <f t="shared" si="2"/>
        <v>98</v>
      </c>
      <c r="V91" s="245">
        <f t="shared" si="2"/>
        <v>0</v>
      </c>
      <c r="W91" s="245">
        <f t="shared" si="2"/>
        <v>3</v>
      </c>
      <c r="X91" s="245">
        <f t="shared" si="2"/>
        <v>0</v>
      </c>
      <c r="Y91" s="245">
        <f t="shared" si="2"/>
        <v>0</v>
      </c>
      <c r="Z91" s="246">
        <f t="shared" si="2"/>
        <v>0</v>
      </c>
      <c r="AA91" s="126"/>
      <c r="AB91" s="249">
        <f t="shared" si="2"/>
        <v>0</v>
      </c>
      <c r="AC91" s="250">
        <f t="shared" si="2"/>
        <v>5</v>
      </c>
      <c r="AD91" s="250">
        <f t="shared" si="2"/>
        <v>0</v>
      </c>
      <c r="AE91" s="250">
        <f t="shared" si="2"/>
        <v>0</v>
      </c>
      <c r="AF91" s="250">
        <f t="shared" si="2"/>
        <v>0</v>
      </c>
      <c r="AG91" s="250">
        <f t="shared" si="2"/>
        <v>13</v>
      </c>
      <c r="AH91" s="163"/>
      <c r="AI91" s="163"/>
      <c r="AJ91" s="163"/>
      <c r="AK91" s="251"/>
    </row>
    <row r="92" spans="1:38" ht="16.5" thickBot="1" x14ac:dyDescent="0.3">
      <c r="A92" s="193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92"/>
    </row>
    <row r="93" spans="1:38" ht="154.5" x14ac:dyDescent="0.35">
      <c r="A93" s="201" t="s">
        <v>68</v>
      </c>
      <c r="B93" s="202" t="s">
        <v>204</v>
      </c>
      <c r="C93" s="203" t="s">
        <v>184</v>
      </c>
      <c r="D93" s="203" t="s">
        <v>183</v>
      </c>
      <c r="E93" s="196"/>
      <c r="F93" s="196"/>
      <c r="G93" s="196"/>
      <c r="H93" s="196"/>
      <c r="I93" s="196"/>
      <c r="J93" s="196"/>
      <c r="K93" s="203" t="s">
        <v>181</v>
      </c>
      <c r="L93" s="204"/>
      <c r="N93" s="206" t="s">
        <v>203</v>
      </c>
      <c r="O93" s="207" t="s">
        <v>353</v>
      </c>
      <c r="P93" s="207" t="s">
        <v>354</v>
      </c>
      <c r="Q93" s="207" t="s">
        <v>108</v>
      </c>
      <c r="R93" s="208"/>
      <c r="S93" s="208"/>
      <c r="T93" s="207" t="s">
        <v>200</v>
      </c>
      <c r="U93" s="208"/>
      <c r="V93" s="208"/>
      <c r="W93" s="208"/>
      <c r="X93" s="208"/>
      <c r="Y93" s="207" t="s">
        <v>172</v>
      </c>
      <c r="Z93" s="212" t="s">
        <v>199</v>
      </c>
      <c r="AB93" s="252"/>
      <c r="AC93" s="220" t="s">
        <v>198</v>
      </c>
      <c r="AD93" s="247"/>
      <c r="AE93" s="247"/>
      <c r="AF93" s="247"/>
      <c r="AG93" s="220" t="s">
        <v>197</v>
      </c>
      <c r="AH93" s="247"/>
      <c r="AI93" s="247"/>
      <c r="AJ93" s="220" t="s">
        <v>163</v>
      </c>
      <c r="AK93" s="253"/>
    </row>
    <row r="94" spans="1:38" s="10" customFormat="1" ht="20.100000000000001" customHeight="1" x14ac:dyDescent="0.3">
      <c r="A94" s="315" t="s">
        <v>161</v>
      </c>
      <c r="B94" s="165" t="s">
        <v>359</v>
      </c>
      <c r="C94" s="166" t="s">
        <v>359</v>
      </c>
      <c r="D94" s="166" t="s">
        <v>359</v>
      </c>
      <c r="E94" s="167"/>
      <c r="F94" s="167"/>
      <c r="G94" s="167"/>
      <c r="H94" s="167"/>
      <c r="I94" s="167"/>
      <c r="J94" s="167"/>
      <c r="K94" s="166" t="s">
        <v>359</v>
      </c>
      <c r="L94" s="168"/>
      <c r="M94" s="169"/>
      <c r="N94" s="170" t="s">
        <v>360</v>
      </c>
      <c r="O94" s="171" t="s">
        <v>360</v>
      </c>
      <c r="P94" s="171" t="s">
        <v>360</v>
      </c>
      <c r="Q94" s="171" t="s">
        <v>360</v>
      </c>
      <c r="R94" s="172"/>
      <c r="S94" s="172"/>
      <c r="T94" s="171" t="s">
        <v>360</v>
      </c>
      <c r="U94" s="172"/>
      <c r="V94" s="172"/>
      <c r="W94" s="172"/>
      <c r="X94" s="172"/>
      <c r="Y94" s="171" t="s">
        <v>360</v>
      </c>
      <c r="Z94" s="213" t="s">
        <v>360</v>
      </c>
      <c r="AA94" s="169"/>
      <c r="AB94" s="173"/>
      <c r="AC94" s="174" t="s">
        <v>361</v>
      </c>
      <c r="AD94" s="175"/>
      <c r="AE94" s="175"/>
      <c r="AF94" s="175"/>
      <c r="AG94" s="174" t="s">
        <v>361</v>
      </c>
      <c r="AH94" s="175"/>
      <c r="AI94" s="175"/>
      <c r="AJ94" s="174" t="s">
        <v>361</v>
      </c>
      <c r="AK94" s="176"/>
    </row>
    <row r="95" spans="1:38" hidden="1" x14ac:dyDescent="0.25">
      <c r="A95" s="205" t="s">
        <v>196</v>
      </c>
      <c r="B95" s="129"/>
      <c r="C95" s="107">
        <v>1</v>
      </c>
      <c r="D95" s="107">
        <v>1</v>
      </c>
      <c r="E95" s="105"/>
      <c r="F95" s="105"/>
      <c r="G95" s="105"/>
      <c r="H95" s="105"/>
      <c r="I95" s="105"/>
      <c r="J95" s="105"/>
      <c r="K95" s="107"/>
      <c r="L95" s="136"/>
      <c r="N95" s="142"/>
      <c r="O95" s="113"/>
      <c r="P95" s="113"/>
      <c r="Q95" s="113">
        <v>1</v>
      </c>
      <c r="R95" s="111"/>
      <c r="S95" s="111"/>
      <c r="T95" s="113">
        <v>2</v>
      </c>
      <c r="U95" s="111"/>
      <c r="V95" s="111"/>
      <c r="W95" s="111"/>
      <c r="X95" s="111"/>
      <c r="Y95" s="113"/>
      <c r="Z95" s="210">
        <v>1</v>
      </c>
      <c r="AB95" s="161"/>
      <c r="AC95" s="116"/>
      <c r="AD95" s="119"/>
      <c r="AE95" s="119"/>
      <c r="AF95" s="119"/>
      <c r="AG95" s="116">
        <v>1</v>
      </c>
      <c r="AH95" s="119"/>
      <c r="AI95" s="119"/>
      <c r="AJ95" s="116"/>
      <c r="AK95" s="159">
        <f t="shared" ref="AK95:AK102" si="3">SUM(B95:AJ95)</f>
        <v>7</v>
      </c>
    </row>
    <row r="96" spans="1:38" hidden="1" x14ac:dyDescent="0.25">
      <c r="A96" s="205" t="s">
        <v>195</v>
      </c>
      <c r="B96" s="129">
        <v>1</v>
      </c>
      <c r="C96" s="107">
        <v>1</v>
      </c>
      <c r="D96" s="107"/>
      <c r="E96" s="105"/>
      <c r="F96" s="105"/>
      <c r="G96" s="105"/>
      <c r="H96" s="105"/>
      <c r="I96" s="105"/>
      <c r="J96" s="105"/>
      <c r="K96" s="107"/>
      <c r="L96" s="136"/>
      <c r="N96" s="142"/>
      <c r="O96" s="113"/>
      <c r="P96" s="113"/>
      <c r="Q96" s="113"/>
      <c r="R96" s="111"/>
      <c r="S96" s="111"/>
      <c r="T96" s="113">
        <v>3</v>
      </c>
      <c r="U96" s="111"/>
      <c r="V96" s="111"/>
      <c r="W96" s="111"/>
      <c r="X96" s="111"/>
      <c r="Y96" s="113"/>
      <c r="Z96" s="210"/>
      <c r="AB96" s="161"/>
      <c r="AC96" s="116"/>
      <c r="AD96" s="119"/>
      <c r="AE96" s="119"/>
      <c r="AF96" s="119"/>
      <c r="AG96" s="116">
        <v>1</v>
      </c>
      <c r="AH96" s="119"/>
      <c r="AI96" s="119"/>
      <c r="AJ96" s="116"/>
      <c r="AK96" s="159">
        <f t="shared" si="3"/>
        <v>6</v>
      </c>
    </row>
    <row r="97" spans="1:37" hidden="1" x14ac:dyDescent="0.25">
      <c r="A97" s="205" t="s">
        <v>194</v>
      </c>
      <c r="B97" s="131"/>
      <c r="C97" s="108">
        <v>1</v>
      </c>
      <c r="D97" s="108">
        <v>1</v>
      </c>
      <c r="E97" s="105"/>
      <c r="F97" s="105"/>
      <c r="G97" s="105"/>
      <c r="H97" s="105"/>
      <c r="I97" s="105"/>
      <c r="J97" s="105"/>
      <c r="K97" s="108"/>
      <c r="L97" s="136"/>
      <c r="N97" s="144">
        <v>1</v>
      </c>
      <c r="O97" s="114"/>
      <c r="P97" s="114"/>
      <c r="Q97" s="114"/>
      <c r="R97" s="111"/>
      <c r="S97" s="111"/>
      <c r="T97" s="114">
        <v>3</v>
      </c>
      <c r="U97" s="111"/>
      <c r="V97" s="111"/>
      <c r="W97" s="111"/>
      <c r="X97" s="111"/>
      <c r="Y97" s="114">
        <v>1</v>
      </c>
      <c r="Z97" s="211">
        <v>2</v>
      </c>
      <c r="AB97" s="161"/>
      <c r="AC97" s="117"/>
      <c r="AD97" s="119"/>
      <c r="AE97" s="119"/>
      <c r="AF97" s="119"/>
      <c r="AG97" s="117"/>
      <c r="AH97" s="119"/>
      <c r="AI97" s="119"/>
      <c r="AJ97" s="117"/>
      <c r="AK97" s="159">
        <f t="shared" si="3"/>
        <v>9</v>
      </c>
    </row>
    <row r="98" spans="1:37" hidden="1" x14ac:dyDescent="0.25">
      <c r="A98" s="205" t="s">
        <v>193</v>
      </c>
      <c r="B98" s="131"/>
      <c r="C98" s="108">
        <v>1</v>
      </c>
      <c r="D98" s="108">
        <v>1</v>
      </c>
      <c r="E98" s="105"/>
      <c r="F98" s="105"/>
      <c r="G98" s="105"/>
      <c r="H98" s="105"/>
      <c r="I98" s="105"/>
      <c r="J98" s="105"/>
      <c r="K98" s="108"/>
      <c r="L98" s="136"/>
      <c r="N98" s="144"/>
      <c r="O98" s="114"/>
      <c r="P98" s="114"/>
      <c r="Q98" s="114"/>
      <c r="R98" s="111"/>
      <c r="S98" s="111"/>
      <c r="T98" s="114">
        <v>2</v>
      </c>
      <c r="U98" s="111"/>
      <c r="V98" s="111"/>
      <c r="W98" s="111"/>
      <c r="X98" s="111"/>
      <c r="Y98" s="114"/>
      <c r="Z98" s="211">
        <v>1</v>
      </c>
      <c r="AB98" s="161"/>
      <c r="AC98" s="117"/>
      <c r="AD98" s="119"/>
      <c r="AE98" s="119"/>
      <c r="AF98" s="119"/>
      <c r="AG98" s="117"/>
      <c r="AH98" s="119"/>
      <c r="AI98" s="119"/>
      <c r="AJ98" s="117"/>
      <c r="AK98" s="159">
        <f t="shared" si="3"/>
        <v>5</v>
      </c>
    </row>
    <row r="99" spans="1:37" hidden="1" x14ac:dyDescent="0.25">
      <c r="A99" s="205" t="s">
        <v>192</v>
      </c>
      <c r="B99" s="131"/>
      <c r="C99" s="108">
        <v>1</v>
      </c>
      <c r="D99" s="108">
        <v>1</v>
      </c>
      <c r="E99" s="105"/>
      <c r="F99" s="105"/>
      <c r="G99" s="105"/>
      <c r="H99" s="105"/>
      <c r="I99" s="105"/>
      <c r="J99" s="105"/>
      <c r="K99" s="108"/>
      <c r="L99" s="136"/>
      <c r="N99" s="144"/>
      <c r="O99" s="114"/>
      <c r="P99" s="114"/>
      <c r="Q99" s="114"/>
      <c r="R99" s="111"/>
      <c r="S99" s="111"/>
      <c r="T99" s="114">
        <v>1</v>
      </c>
      <c r="U99" s="111"/>
      <c r="V99" s="111"/>
      <c r="W99" s="111"/>
      <c r="X99" s="111"/>
      <c r="Y99" s="114"/>
      <c r="Z99" s="211">
        <v>1</v>
      </c>
      <c r="AB99" s="161"/>
      <c r="AC99" s="117"/>
      <c r="AD99" s="119"/>
      <c r="AE99" s="119"/>
      <c r="AF99" s="119"/>
      <c r="AG99" s="117">
        <v>1</v>
      </c>
      <c r="AH99" s="119"/>
      <c r="AI99" s="119"/>
      <c r="AJ99" s="117"/>
      <c r="AK99" s="159">
        <f t="shared" si="3"/>
        <v>5</v>
      </c>
    </row>
    <row r="100" spans="1:37" hidden="1" x14ac:dyDescent="0.25">
      <c r="A100" s="205" t="s">
        <v>191</v>
      </c>
      <c r="B100" s="131"/>
      <c r="C100" s="108"/>
      <c r="D100" s="108">
        <v>2</v>
      </c>
      <c r="E100" s="105"/>
      <c r="F100" s="105"/>
      <c r="G100" s="105"/>
      <c r="H100" s="105"/>
      <c r="I100" s="105"/>
      <c r="J100" s="105"/>
      <c r="K100" s="108"/>
      <c r="L100" s="136"/>
      <c r="N100" s="144"/>
      <c r="O100" s="114"/>
      <c r="P100" s="114"/>
      <c r="Q100" s="114">
        <v>1</v>
      </c>
      <c r="R100" s="111"/>
      <c r="S100" s="111"/>
      <c r="T100" s="114">
        <v>2</v>
      </c>
      <c r="U100" s="111"/>
      <c r="V100" s="111"/>
      <c r="W100" s="111"/>
      <c r="X100" s="111"/>
      <c r="Y100" s="114">
        <v>1</v>
      </c>
      <c r="Z100" s="211"/>
      <c r="AB100" s="161"/>
      <c r="AC100" s="117"/>
      <c r="AD100" s="119"/>
      <c r="AE100" s="119"/>
      <c r="AF100" s="119"/>
      <c r="AG100" s="117"/>
      <c r="AH100" s="119"/>
      <c r="AI100" s="119"/>
      <c r="AJ100" s="117"/>
      <c r="AK100" s="159">
        <f t="shared" si="3"/>
        <v>6</v>
      </c>
    </row>
    <row r="101" spans="1:37" hidden="1" x14ac:dyDescent="0.25">
      <c r="A101" s="205" t="s">
        <v>190</v>
      </c>
      <c r="B101" s="131">
        <v>1</v>
      </c>
      <c r="C101" s="108"/>
      <c r="D101" s="108">
        <v>1</v>
      </c>
      <c r="E101" s="105"/>
      <c r="F101" s="105"/>
      <c r="G101" s="105"/>
      <c r="H101" s="105"/>
      <c r="I101" s="105"/>
      <c r="J101" s="105"/>
      <c r="K101" s="108"/>
      <c r="L101" s="136"/>
      <c r="N101" s="144"/>
      <c r="O101" s="114">
        <v>1</v>
      </c>
      <c r="P101" s="114"/>
      <c r="Q101" s="114">
        <v>1</v>
      </c>
      <c r="R101" s="111"/>
      <c r="S101" s="111"/>
      <c r="T101" s="114"/>
      <c r="U101" s="111"/>
      <c r="V101" s="111"/>
      <c r="W101" s="111"/>
      <c r="X101" s="111"/>
      <c r="Y101" s="114">
        <v>1</v>
      </c>
      <c r="Z101" s="211"/>
      <c r="AB101" s="161"/>
      <c r="AC101" s="117"/>
      <c r="AD101" s="119"/>
      <c r="AE101" s="119"/>
      <c r="AF101" s="119"/>
      <c r="AG101" s="117">
        <v>1</v>
      </c>
      <c r="AH101" s="119"/>
      <c r="AI101" s="119"/>
      <c r="AJ101" s="117"/>
      <c r="AK101" s="159">
        <f t="shared" si="3"/>
        <v>6</v>
      </c>
    </row>
    <row r="102" spans="1:37" hidden="1" x14ac:dyDescent="0.25">
      <c r="A102" s="205" t="s">
        <v>189</v>
      </c>
      <c r="B102" s="131"/>
      <c r="C102" s="108"/>
      <c r="D102" s="108">
        <v>1</v>
      </c>
      <c r="E102" s="105"/>
      <c r="F102" s="105"/>
      <c r="G102" s="105"/>
      <c r="H102" s="105"/>
      <c r="I102" s="105"/>
      <c r="J102" s="105"/>
      <c r="K102" s="108"/>
      <c r="L102" s="136"/>
      <c r="N102" s="144"/>
      <c r="O102" s="114"/>
      <c r="P102" s="114"/>
      <c r="Q102" s="114"/>
      <c r="R102" s="111"/>
      <c r="S102" s="111"/>
      <c r="T102" s="114">
        <v>2</v>
      </c>
      <c r="U102" s="111"/>
      <c r="V102" s="111"/>
      <c r="W102" s="111"/>
      <c r="X102" s="111"/>
      <c r="Y102" s="114"/>
      <c r="Z102" s="211"/>
      <c r="AB102" s="161"/>
      <c r="AC102" s="117"/>
      <c r="AD102" s="119"/>
      <c r="AE102" s="119"/>
      <c r="AF102" s="119"/>
      <c r="AG102" s="117">
        <v>1</v>
      </c>
      <c r="AH102" s="119"/>
      <c r="AI102" s="119"/>
      <c r="AJ102" s="117"/>
      <c r="AK102" s="159">
        <f t="shared" si="3"/>
        <v>4</v>
      </c>
    </row>
    <row r="103" spans="1:37" s="189" customFormat="1" ht="20.100000000000001" customHeight="1" thickBot="1" x14ac:dyDescent="0.3">
      <c r="A103" s="316" t="s">
        <v>188</v>
      </c>
      <c r="B103" s="178">
        <f>SUM(B95:B102)</f>
        <v>2</v>
      </c>
      <c r="C103" s="179">
        <f>SUM(C95:C102)</f>
        <v>5</v>
      </c>
      <c r="D103" s="179">
        <f>SUM(D95:D102)</f>
        <v>8</v>
      </c>
      <c r="E103" s="180"/>
      <c r="F103" s="180"/>
      <c r="G103" s="180"/>
      <c r="H103" s="180"/>
      <c r="I103" s="180"/>
      <c r="J103" s="180"/>
      <c r="K103" s="179">
        <f>SUM(K95:K102)</f>
        <v>0</v>
      </c>
      <c r="L103" s="181"/>
      <c r="M103" s="182"/>
      <c r="N103" s="183">
        <f>SUM(N95:N102)</f>
        <v>1</v>
      </c>
      <c r="O103" s="184">
        <f>SUM(O95:O102)</f>
        <v>1</v>
      </c>
      <c r="P103" s="184">
        <f>SUM(P95:P102)</f>
        <v>0</v>
      </c>
      <c r="Q103" s="184">
        <f>SUM(Q95:Q102)</f>
        <v>3</v>
      </c>
      <c r="R103" s="185"/>
      <c r="S103" s="185"/>
      <c r="T103" s="184">
        <f>SUM(T95:T102)</f>
        <v>15</v>
      </c>
      <c r="U103" s="185"/>
      <c r="V103" s="185"/>
      <c r="W103" s="185"/>
      <c r="X103" s="185"/>
      <c r="Y103" s="184">
        <f>SUM(Y95:Y102)</f>
        <v>3</v>
      </c>
      <c r="Z103" s="214">
        <f>SUM(Z95:Z102)</f>
        <v>5</v>
      </c>
      <c r="AA103" s="182"/>
      <c r="AB103" s="186"/>
      <c r="AC103" s="187">
        <f>SUM(AC95:AC102)</f>
        <v>0</v>
      </c>
      <c r="AD103" s="188"/>
      <c r="AE103" s="188"/>
      <c r="AF103" s="188"/>
      <c r="AG103" s="187">
        <f>SUM(AG95:AG102)</f>
        <v>5</v>
      </c>
      <c r="AH103" s="188"/>
      <c r="AI103" s="188"/>
      <c r="AJ103" s="187">
        <f>SUM(AJ95:AJ102)</f>
        <v>0</v>
      </c>
      <c r="AK103" s="177"/>
    </row>
  </sheetData>
  <mergeCells count="3">
    <mergeCell ref="B3:L3"/>
    <mergeCell ref="N3:Z3"/>
    <mergeCell ref="AB3:AK3"/>
  </mergeCells>
  <pageMargins left="0.11811023622047245" right="0" top="0.19685039370078741" bottom="0.19685039370078741" header="0.31496062992125984" footer="0.31496062992125984"/>
  <pageSetup paperSize="9" scale="69" orientation="portrait" horizontalDpi="4294967293" r:id="rId1"/>
  <ignoredErrors>
    <ignoredError sqref="C91:H91 J91:K91 O91 Q91 T91:U91 W91 Y91 AC91 AG91 B103:D103 K103 N103:Q103 T103 Y103:Z103 AC103 AG103 AJ103 B67:D67 G67:I67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4C8DE-3130-4F8A-9CC1-7ADCC90E4D6A}">
  <dimension ref="A1:V80"/>
  <sheetViews>
    <sheetView workbookViewId="0">
      <selection activeCell="U11" sqref="U11"/>
    </sheetView>
  </sheetViews>
  <sheetFormatPr baseColWidth="10" defaultRowHeight="15.75" x14ac:dyDescent="0.25"/>
  <cols>
    <col min="1" max="1" width="13.125" customWidth="1"/>
    <col min="7" max="7" width="7.25" customWidth="1"/>
    <col min="8" max="8" width="25.625" customWidth="1"/>
    <col min="13" max="15" width="6.75" customWidth="1"/>
    <col min="16" max="16" width="27.375" customWidth="1"/>
    <col min="22" max="22" width="16.125" customWidth="1"/>
    <col min="23" max="23" width="17.75" customWidth="1"/>
  </cols>
  <sheetData>
    <row r="1" spans="8:14" ht="18.75" x14ac:dyDescent="0.3">
      <c r="H1" s="21" t="s">
        <v>124</v>
      </c>
    </row>
    <row r="2" spans="8:14" x14ac:dyDescent="0.25">
      <c r="H2" s="16"/>
      <c r="I2" s="19" t="s">
        <v>54</v>
      </c>
      <c r="J2" s="22" t="s">
        <v>55</v>
      </c>
      <c r="K2" s="19" t="s">
        <v>441</v>
      </c>
      <c r="L2" s="19" t="s">
        <v>56</v>
      </c>
    </row>
    <row r="3" spans="8:14" x14ac:dyDescent="0.25">
      <c r="H3" s="13" t="s">
        <v>57</v>
      </c>
      <c r="I3" s="20">
        <v>21</v>
      </c>
      <c r="J3" s="20">
        <f>J12/J8</f>
        <v>14.433333333333334</v>
      </c>
      <c r="K3" s="20">
        <f>K12/K8</f>
        <v>6</v>
      </c>
      <c r="L3" s="20">
        <f>L12/L8</f>
        <v>6.1923076923076925</v>
      </c>
    </row>
    <row r="4" spans="8:14" x14ac:dyDescent="0.25">
      <c r="H4" s="23" t="s">
        <v>58</v>
      </c>
      <c r="I4" s="24">
        <v>47.942754919499102</v>
      </c>
      <c r="J4" s="24">
        <v>49</v>
      </c>
      <c r="K4" s="24">
        <v>31.25</v>
      </c>
      <c r="L4" s="24">
        <v>18.633540372670808</v>
      </c>
      <c r="N4" s="110"/>
    </row>
    <row r="5" spans="8:14" x14ac:dyDescent="0.25">
      <c r="H5" s="25" t="s">
        <v>59</v>
      </c>
      <c r="I5" s="26">
        <v>48.837209302325576</v>
      </c>
      <c r="J5" s="26">
        <v>45.727482678983833</v>
      </c>
      <c r="K5" s="26">
        <v>58.333333333333336</v>
      </c>
      <c r="L5" s="26">
        <v>54.658385093167702</v>
      </c>
    </row>
    <row r="6" spans="8:14" x14ac:dyDescent="0.25">
      <c r="H6" s="27" t="s">
        <v>60</v>
      </c>
      <c r="I6" s="101">
        <v>3.2200357781753133</v>
      </c>
      <c r="J6" s="101">
        <v>4.6189376443418011</v>
      </c>
      <c r="K6" s="101">
        <v>10.416666666666668</v>
      </c>
      <c r="L6" s="101">
        <v>26.70807453416149</v>
      </c>
    </row>
    <row r="8" spans="8:14" x14ac:dyDescent="0.25">
      <c r="H8" s="18" t="s">
        <v>61</v>
      </c>
      <c r="I8" s="19">
        <v>46</v>
      </c>
      <c r="J8" s="19">
        <v>30</v>
      </c>
      <c r="K8" s="19">
        <v>8</v>
      </c>
      <c r="L8" s="19">
        <v>26</v>
      </c>
      <c r="M8" s="8">
        <f>SUM(I8:L8)</f>
        <v>110</v>
      </c>
    </row>
    <row r="9" spans="8:14" x14ac:dyDescent="0.25">
      <c r="H9" s="23" t="s">
        <v>62</v>
      </c>
      <c r="I9" s="109">
        <v>268</v>
      </c>
      <c r="J9" s="109">
        <v>215</v>
      </c>
      <c r="K9" s="109">
        <v>15</v>
      </c>
      <c r="L9" s="109">
        <v>30</v>
      </c>
    </row>
    <row r="10" spans="8:14" x14ac:dyDescent="0.25">
      <c r="H10" s="25" t="s">
        <v>63</v>
      </c>
      <c r="I10" s="43">
        <v>273</v>
      </c>
      <c r="J10" s="43">
        <v>198</v>
      </c>
      <c r="K10" s="43">
        <v>28</v>
      </c>
      <c r="L10" s="43">
        <v>88</v>
      </c>
    </row>
    <row r="11" spans="8:14" x14ac:dyDescent="0.25">
      <c r="H11" s="301" t="s">
        <v>64</v>
      </c>
      <c r="I11" s="302">
        <v>18</v>
      </c>
      <c r="J11" s="302">
        <v>20</v>
      </c>
      <c r="K11" s="302">
        <v>5</v>
      </c>
      <c r="L11" s="302">
        <v>43</v>
      </c>
    </row>
    <row r="12" spans="8:14" x14ac:dyDescent="0.25">
      <c r="H12" s="28" t="s">
        <v>65</v>
      </c>
      <c r="I12" s="19">
        <f>SUM(I9:I11)</f>
        <v>559</v>
      </c>
      <c r="J12" s="19">
        <f t="shared" ref="J12:L12" si="0">SUM(J9:J11)</f>
        <v>433</v>
      </c>
      <c r="K12" s="19">
        <f t="shared" si="0"/>
        <v>48</v>
      </c>
      <c r="L12" s="19">
        <f t="shared" si="0"/>
        <v>161</v>
      </c>
    </row>
    <row r="13" spans="8:14" x14ac:dyDescent="0.25">
      <c r="M13" s="29">
        <f>SUM(I12:L12)</f>
        <v>1201</v>
      </c>
      <c r="N13" s="29"/>
    </row>
    <row r="18" spans="8:22" ht="18.75" x14ac:dyDescent="0.3">
      <c r="H18" s="12" t="s">
        <v>66</v>
      </c>
      <c r="P18" s="12" t="s">
        <v>67</v>
      </c>
    </row>
    <row r="19" spans="8:22" x14ac:dyDescent="0.25">
      <c r="I19" s="17" t="s">
        <v>14</v>
      </c>
      <c r="J19" s="17" t="s">
        <v>32</v>
      </c>
      <c r="K19" s="17" t="s">
        <v>68</v>
      </c>
      <c r="L19" s="17" t="s">
        <v>15</v>
      </c>
      <c r="M19" s="17" t="s">
        <v>69</v>
      </c>
      <c r="N19" s="98" t="s">
        <v>303</v>
      </c>
      <c r="Q19" s="17" t="s">
        <v>14</v>
      </c>
      <c r="R19" s="17" t="s">
        <v>32</v>
      </c>
      <c r="S19" s="17" t="s">
        <v>68</v>
      </c>
      <c r="T19" s="17" t="s">
        <v>15</v>
      </c>
    </row>
    <row r="20" spans="8:22" ht="18.75" x14ac:dyDescent="0.3">
      <c r="H20" s="18" t="s">
        <v>70</v>
      </c>
      <c r="I20" s="19">
        <f>SUM(I21:I28)</f>
        <v>268</v>
      </c>
      <c r="J20" s="19">
        <f>SUM(J21:J28)</f>
        <v>215</v>
      </c>
      <c r="K20" s="19">
        <f>SUM(K21:K28)</f>
        <v>15</v>
      </c>
      <c r="L20" s="19">
        <f>SUM(L21:L28)</f>
        <v>30</v>
      </c>
      <c r="M20" s="30">
        <f>SUM(M21:M28)</f>
        <v>528</v>
      </c>
      <c r="N20" s="97">
        <f>M20/M50*100</f>
        <v>43.963363863447128</v>
      </c>
      <c r="P20" s="32" t="s">
        <v>123</v>
      </c>
      <c r="Q20" s="33">
        <v>48</v>
      </c>
      <c r="R20" s="33">
        <v>49</v>
      </c>
      <c r="S20" s="33">
        <v>31</v>
      </c>
      <c r="T20" s="33">
        <v>18</v>
      </c>
      <c r="U20" s="17" t="s">
        <v>69</v>
      </c>
    </row>
    <row r="21" spans="8:22" x14ac:dyDescent="0.25">
      <c r="H21" s="28" t="s">
        <v>71</v>
      </c>
      <c r="I21" s="19">
        <v>39</v>
      </c>
      <c r="J21" s="109">
        <v>74</v>
      </c>
      <c r="K21" s="19">
        <v>5</v>
      </c>
      <c r="L21" s="109">
        <v>15</v>
      </c>
      <c r="M21" s="20">
        <f>SUM(I21:L21)</f>
        <v>133</v>
      </c>
      <c r="N21" s="97">
        <f>M21/M50*100</f>
        <v>11.074104912572857</v>
      </c>
      <c r="O21" s="34"/>
      <c r="P21" s="28" t="s">
        <v>71</v>
      </c>
      <c r="Q21" s="20">
        <v>14.55223880597015</v>
      </c>
      <c r="R21" s="24">
        <v>34.418604651162795</v>
      </c>
      <c r="S21" s="35">
        <v>33.333333333333329</v>
      </c>
      <c r="T21" s="24">
        <v>50</v>
      </c>
      <c r="U21" s="31">
        <f>M21/M20*100</f>
        <v>25.189393939393938</v>
      </c>
    </row>
    <row r="22" spans="8:22" x14ac:dyDescent="0.25">
      <c r="H22" s="28" t="s">
        <v>72</v>
      </c>
      <c r="I22" s="109">
        <v>116</v>
      </c>
      <c r="J22" s="19">
        <v>41</v>
      </c>
      <c r="K22" s="19"/>
      <c r="L22" s="19"/>
      <c r="M22" s="20">
        <f t="shared" ref="M22:M28" si="1">SUM(I22:L22)</f>
        <v>157</v>
      </c>
      <c r="N22" s="97">
        <f>M22/M50*100</f>
        <v>13.072439633638636</v>
      </c>
      <c r="O22" s="34"/>
      <c r="P22" s="28" t="s">
        <v>72</v>
      </c>
      <c r="Q22" s="24">
        <v>43.283582089552233</v>
      </c>
      <c r="R22" s="20">
        <v>19.069767441860467</v>
      </c>
      <c r="S22" s="35"/>
      <c r="T22" s="20"/>
      <c r="U22" s="31">
        <f>M22/M20*100</f>
        <v>29.734848484848484</v>
      </c>
    </row>
    <row r="23" spans="8:22" x14ac:dyDescent="0.25">
      <c r="H23" s="28" t="s">
        <v>73</v>
      </c>
      <c r="I23" s="19">
        <v>0</v>
      </c>
      <c r="J23" s="19">
        <v>48</v>
      </c>
      <c r="K23" s="109">
        <v>8</v>
      </c>
      <c r="L23" s="44">
        <v>12</v>
      </c>
      <c r="M23" s="20">
        <f t="shared" si="1"/>
        <v>68</v>
      </c>
      <c r="N23" s="97">
        <f>M23/M50*100</f>
        <v>5.6619483763530392</v>
      </c>
      <c r="O23" s="34"/>
      <c r="P23" s="28" t="s">
        <v>73</v>
      </c>
      <c r="Q23" s="20"/>
      <c r="R23" s="20">
        <v>22.325581395348838</v>
      </c>
      <c r="S23" s="24">
        <v>53.333333333333336</v>
      </c>
      <c r="T23" s="20">
        <v>40</v>
      </c>
      <c r="U23" s="31">
        <f>M23/M20*100</f>
        <v>12.878787878787879</v>
      </c>
    </row>
    <row r="24" spans="8:22" x14ac:dyDescent="0.25">
      <c r="H24" s="28" t="s">
        <v>74</v>
      </c>
      <c r="I24" s="19">
        <v>60</v>
      </c>
      <c r="J24" s="16"/>
      <c r="K24" s="16"/>
      <c r="L24" s="16"/>
      <c r="M24" s="20">
        <f t="shared" si="1"/>
        <v>60</v>
      </c>
      <c r="N24" s="97">
        <f>M24/M50*100</f>
        <v>4.9958368026644457</v>
      </c>
      <c r="P24" s="28" t="s">
        <v>74</v>
      </c>
      <c r="Q24" s="20">
        <v>22.388059701492537</v>
      </c>
      <c r="R24" s="36"/>
      <c r="S24" s="35"/>
      <c r="T24" s="36"/>
      <c r="U24" s="31">
        <f>M24/M20*100</f>
        <v>11.363636363636363</v>
      </c>
    </row>
    <row r="25" spans="8:22" x14ac:dyDescent="0.25">
      <c r="H25" s="28" t="s">
        <v>75</v>
      </c>
      <c r="I25" s="37">
        <v>40</v>
      </c>
      <c r="J25" s="37">
        <v>19</v>
      </c>
      <c r="K25" s="37"/>
      <c r="L25" s="38"/>
      <c r="M25" s="20">
        <f t="shared" si="1"/>
        <v>59</v>
      </c>
      <c r="N25" s="97">
        <f>M25/M50*100</f>
        <v>4.9125728559533721</v>
      </c>
      <c r="P25" s="28" t="s">
        <v>75</v>
      </c>
      <c r="Q25" s="39">
        <v>14.925373134328357</v>
      </c>
      <c r="R25" s="39">
        <v>8.8372093023255811</v>
      </c>
      <c r="S25" s="35"/>
      <c r="T25" s="40"/>
      <c r="U25" s="31">
        <f>M25/M20*100</f>
        <v>11.174242424242424</v>
      </c>
    </row>
    <row r="26" spans="8:22" x14ac:dyDescent="0.25">
      <c r="H26" s="28" t="s">
        <v>76</v>
      </c>
      <c r="I26" s="37">
        <v>10</v>
      </c>
      <c r="J26" s="37">
        <v>10</v>
      </c>
      <c r="K26" s="37"/>
      <c r="L26" s="38"/>
      <c r="M26" s="20">
        <f t="shared" si="1"/>
        <v>20</v>
      </c>
      <c r="N26" s="97">
        <f>M26/M50*100</f>
        <v>1.665278934221482</v>
      </c>
      <c r="P26" s="28" t="s">
        <v>76</v>
      </c>
      <c r="Q26" s="39">
        <v>3.7313432835820892</v>
      </c>
      <c r="R26" s="39">
        <v>4.6511627906976747</v>
      </c>
      <c r="S26" s="35"/>
      <c r="T26" s="40"/>
      <c r="U26" s="31">
        <f>M26/M20*100</f>
        <v>3.7878787878787881</v>
      </c>
    </row>
    <row r="27" spans="8:22" x14ac:dyDescent="0.25">
      <c r="H27" s="28" t="s">
        <v>77</v>
      </c>
      <c r="I27" s="37"/>
      <c r="J27" s="37">
        <v>18</v>
      </c>
      <c r="K27" s="37">
        <v>2</v>
      </c>
      <c r="L27" s="37">
        <v>0</v>
      </c>
      <c r="M27" s="20">
        <f t="shared" si="1"/>
        <v>20</v>
      </c>
      <c r="N27" s="97">
        <f>M27/M50*100</f>
        <v>1.665278934221482</v>
      </c>
      <c r="P27" s="28" t="s">
        <v>77</v>
      </c>
      <c r="Q27" s="39"/>
      <c r="R27" s="39">
        <v>8.3720930232558146</v>
      </c>
      <c r="S27" s="35">
        <v>13.333333333333334</v>
      </c>
      <c r="T27" s="39">
        <v>0</v>
      </c>
      <c r="U27" s="31">
        <f>M27/M20*100</f>
        <v>3.7878787878787881</v>
      </c>
    </row>
    <row r="28" spans="8:22" x14ac:dyDescent="0.25">
      <c r="H28" s="28" t="s">
        <v>78</v>
      </c>
      <c r="I28" s="19">
        <v>3</v>
      </c>
      <c r="J28" s="19">
        <v>5</v>
      </c>
      <c r="K28" s="19">
        <v>0</v>
      </c>
      <c r="L28" s="19">
        <v>3</v>
      </c>
      <c r="M28" s="20">
        <f t="shared" si="1"/>
        <v>11</v>
      </c>
      <c r="P28" s="28" t="s">
        <v>78</v>
      </c>
      <c r="Q28" s="20">
        <v>1.1194029850746268</v>
      </c>
      <c r="R28" s="20">
        <v>2.3255813953488373</v>
      </c>
      <c r="S28" s="35">
        <v>0</v>
      </c>
      <c r="T28" s="20">
        <v>10</v>
      </c>
      <c r="U28" s="31">
        <f>M28/M20*100</f>
        <v>2.083333333333333</v>
      </c>
      <c r="V28" s="34">
        <f>SUM(U21:U28)</f>
        <v>99.999999999999972</v>
      </c>
    </row>
    <row r="29" spans="8:22" ht="18.75" x14ac:dyDescent="0.3">
      <c r="H29" s="32" t="s">
        <v>79</v>
      </c>
      <c r="I29" s="41">
        <v>273</v>
      </c>
      <c r="J29" s="41">
        <v>198</v>
      </c>
      <c r="K29" s="41">
        <v>28</v>
      </c>
      <c r="L29" s="41">
        <v>88</v>
      </c>
      <c r="M29" s="30">
        <v>587</v>
      </c>
      <c r="N29" s="97">
        <f>M29/M50*100</f>
        <v>48.875936719400499</v>
      </c>
      <c r="P29" s="32" t="s">
        <v>122</v>
      </c>
      <c r="Q29" s="42">
        <v>49</v>
      </c>
      <c r="R29" s="42">
        <v>46</v>
      </c>
      <c r="S29" s="42">
        <v>58.333333333333336</v>
      </c>
      <c r="T29" s="42">
        <v>55</v>
      </c>
      <c r="U29" s="31"/>
      <c r="V29" s="13"/>
    </row>
    <row r="30" spans="8:22" x14ac:dyDescent="0.25">
      <c r="H30" s="28" t="s">
        <v>80</v>
      </c>
      <c r="I30" s="43">
        <v>98</v>
      </c>
      <c r="J30" s="43">
        <v>93</v>
      </c>
      <c r="K30" s="43">
        <v>9</v>
      </c>
      <c r="L30" s="43">
        <v>31</v>
      </c>
      <c r="M30" s="20">
        <v>231</v>
      </c>
      <c r="N30" s="97">
        <f t="shared" ref="N30:N39" si="2">M30/M$50*100</f>
        <v>19.233971690258116</v>
      </c>
      <c r="P30" s="28" t="s">
        <v>80</v>
      </c>
      <c r="Q30" s="26">
        <v>35.897435897435898</v>
      </c>
      <c r="R30" s="26">
        <v>46.969696969696969</v>
      </c>
      <c r="S30" s="26">
        <v>32.142857142857146</v>
      </c>
      <c r="T30" s="26">
        <v>35.227272727272727</v>
      </c>
      <c r="U30" s="31">
        <f>M30/M29*100</f>
        <v>39.352640545144801</v>
      </c>
    </row>
    <row r="31" spans="8:22" x14ac:dyDescent="0.25">
      <c r="H31" s="28" t="s">
        <v>81</v>
      </c>
      <c r="I31" s="19">
        <v>78</v>
      </c>
      <c r="J31" s="19">
        <v>24</v>
      </c>
      <c r="K31" s="19">
        <v>3</v>
      </c>
      <c r="L31" s="19">
        <v>19</v>
      </c>
      <c r="M31" s="20">
        <v>124</v>
      </c>
      <c r="N31" s="97">
        <f t="shared" si="2"/>
        <v>10.32472939217319</v>
      </c>
      <c r="P31" s="28" t="s">
        <v>81</v>
      </c>
      <c r="Q31" s="20">
        <v>28.571428571428569</v>
      </c>
      <c r="R31" s="20">
        <v>12.121212121212121</v>
      </c>
      <c r="S31" s="20">
        <v>10.714285714285714</v>
      </c>
      <c r="T31" s="20">
        <v>21.59090909090909</v>
      </c>
      <c r="U31" s="31">
        <f>M31/M29*100</f>
        <v>21.124361158432709</v>
      </c>
    </row>
    <row r="32" spans="8:22" x14ac:dyDescent="0.25">
      <c r="H32" s="28" t="s">
        <v>82</v>
      </c>
      <c r="I32" s="19">
        <v>33</v>
      </c>
      <c r="J32" s="19">
        <v>31</v>
      </c>
      <c r="K32" s="19">
        <v>6</v>
      </c>
      <c r="L32" s="19">
        <v>8</v>
      </c>
      <c r="M32" s="20">
        <v>78</v>
      </c>
      <c r="N32" s="97">
        <f t="shared" si="2"/>
        <v>6.4945878434637798</v>
      </c>
      <c r="P32" s="28" t="s">
        <v>82</v>
      </c>
      <c r="Q32" s="20">
        <v>12.087912087912088</v>
      </c>
      <c r="R32" s="20">
        <v>15.656565656565657</v>
      </c>
      <c r="S32" s="20">
        <v>21.428571428571427</v>
      </c>
      <c r="T32" s="20">
        <v>9.0909090909090917</v>
      </c>
      <c r="U32" s="31">
        <f>M32/M29*100</f>
        <v>13.287904599659283</v>
      </c>
    </row>
    <row r="33" spans="1:22" x14ac:dyDescent="0.25">
      <c r="H33" s="28" t="s">
        <v>83</v>
      </c>
      <c r="I33" s="19">
        <v>1</v>
      </c>
      <c r="J33" s="19">
        <v>15</v>
      </c>
      <c r="K33" s="19">
        <v>1</v>
      </c>
      <c r="L33" s="19">
        <v>12</v>
      </c>
      <c r="M33" s="20">
        <v>29</v>
      </c>
      <c r="N33" s="97">
        <f t="shared" si="2"/>
        <v>2.4146544546211492</v>
      </c>
      <c r="P33" s="28" t="s">
        <v>83</v>
      </c>
      <c r="Q33" s="20">
        <v>0.36630036630036628</v>
      </c>
      <c r="R33" s="20">
        <v>7.5757575757575761</v>
      </c>
      <c r="S33" s="20">
        <v>3.5714285714285712</v>
      </c>
      <c r="T33" s="20">
        <v>13.636363636363635</v>
      </c>
      <c r="U33" s="31">
        <f>M33/M29*100</f>
        <v>4.9403747870528107</v>
      </c>
    </row>
    <row r="34" spans="1:22" ht="18.75" x14ac:dyDescent="0.25">
      <c r="H34" s="102" t="s">
        <v>84</v>
      </c>
      <c r="I34" s="19">
        <v>39</v>
      </c>
      <c r="J34" s="19"/>
      <c r="K34" s="19"/>
      <c r="L34" s="44">
        <v>3</v>
      </c>
      <c r="M34" s="20">
        <v>42</v>
      </c>
      <c r="N34" s="97">
        <f t="shared" si="2"/>
        <v>3.4970857618651126</v>
      </c>
      <c r="P34" s="102" t="s">
        <v>84</v>
      </c>
      <c r="Q34" s="35">
        <v>14.285714285714285</v>
      </c>
      <c r="R34" s="20"/>
      <c r="S34" s="20"/>
      <c r="T34" s="35">
        <v>3.4090909090909087</v>
      </c>
      <c r="U34" s="31">
        <f>M34/M29*100</f>
        <v>7.1550255536626919</v>
      </c>
    </row>
    <row r="35" spans="1:22" x14ac:dyDescent="0.25">
      <c r="H35" s="28" t="s">
        <v>85</v>
      </c>
      <c r="I35" s="19">
        <v>3</v>
      </c>
      <c r="J35" s="19">
        <v>13</v>
      </c>
      <c r="K35" s="19"/>
      <c r="L35" s="19">
        <v>6</v>
      </c>
      <c r="M35" s="20">
        <v>22</v>
      </c>
      <c r="N35" s="97">
        <f t="shared" si="2"/>
        <v>1.8318068276436303</v>
      </c>
      <c r="P35" s="28" t="s">
        <v>85</v>
      </c>
      <c r="Q35" s="20">
        <v>1.098901098901099</v>
      </c>
      <c r="R35" s="20">
        <v>6.5656565656565666</v>
      </c>
      <c r="S35" s="20"/>
      <c r="T35" s="20">
        <v>6.8181818181818175</v>
      </c>
      <c r="U35" s="31">
        <f>M35/M29*100</f>
        <v>3.7478705281090292</v>
      </c>
    </row>
    <row r="36" spans="1:22" x14ac:dyDescent="0.25">
      <c r="H36" s="28" t="s">
        <v>86</v>
      </c>
      <c r="I36" s="19"/>
      <c r="J36" s="19">
        <v>5</v>
      </c>
      <c r="K36" s="19">
        <v>3</v>
      </c>
      <c r="L36" s="19">
        <v>6</v>
      </c>
      <c r="M36" s="20">
        <v>14</v>
      </c>
      <c r="N36" s="97">
        <f t="shared" si="2"/>
        <v>1.1656952539550374</v>
      </c>
      <c r="P36" s="28" t="s">
        <v>86</v>
      </c>
      <c r="Q36" s="20"/>
      <c r="R36" s="20">
        <v>2.5252525252525251</v>
      </c>
      <c r="S36" s="20">
        <v>10.714285714285714</v>
      </c>
      <c r="T36" s="20">
        <v>6.8181818181818175</v>
      </c>
      <c r="U36" s="31">
        <f>M36/M29*100</f>
        <v>2.385008517887564</v>
      </c>
    </row>
    <row r="37" spans="1:22" x14ac:dyDescent="0.25">
      <c r="H37" s="28" t="s">
        <v>87</v>
      </c>
      <c r="I37" s="19">
        <v>21</v>
      </c>
      <c r="J37" s="19"/>
      <c r="K37" s="19"/>
      <c r="L37" s="19"/>
      <c r="M37" s="20">
        <v>21</v>
      </c>
      <c r="N37" s="97">
        <f t="shared" si="2"/>
        <v>1.7485428809325563</v>
      </c>
      <c r="P37" s="28" t="s">
        <v>87</v>
      </c>
      <c r="Q37" s="20">
        <v>7.6923076923076925</v>
      </c>
      <c r="R37" s="20"/>
      <c r="S37" s="20"/>
      <c r="T37" s="20"/>
      <c r="U37" s="31">
        <f>M37/M29*100</f>
        <v>3.5775127768313459</v>
      </c>
    </row>
    <row r="38" spans="1:22" x14ac:dyDescent="0.25">
      <c r="H38" s="28" t="s">
        <v>88</v>
      </c>
      <c r="I38" s="19"/>
      <c r="J38" s="19">
        <v>11</v>
      </c>
      <c r="K38" s="19"/>
      <c r="L38" s="19"/>
      <c r="M38" s="20">
        <v>11</v>
      </c>
      <c r="N38" s="97">
        <f t="shared" si="2"/>
        <v>0.91590341382181517</v>
      </c>
      <c r="P38" s="28" t="s">
        <v>88</v>
      </c>
      <c r="Q38" s="20"/>
      <c r="R38" s="20">
        <v>5.5555555555555554</v>
      </c>
      <c r="S38" s="20"/>
      <c r="T38" s="20"/>
      <c r="U38" s="31">
        <f>M38/M29*100</f>
        <v>1.8739352640545146</v>
      </c>
    </row>
    <row r="39" spans="1:22" x14ac:dyDescent="0.25">
      <c r="H39" s="28" t="s">
        <v>89</v>
      </c>
      <c r="I39" s="19"/>
      <c r="J39" s="19"/>
      <c r="K39" s="19">
        <v>5</v>
      </c>
      <c r="L39" s="19"/>
      <c r="M39" s="20">
        <v>5</v>
      </c>
      <c r="N39" s="97">
        <f t="shared" si="2"/>
        <v>0.4163197335553705</v>
      </c>
      <c r="P39" s="28" t="s">
        <v>89</v>
      </c>
      <c r="Q39" s="20"/>
      <c r="R39" s="20"/>
      <c r="S39" s="20">
        <v>17.857142857142858</v>
      </c>
      <c r="T39" s="20"/>
      <c r="U39" s="31">
        <f>M39/M29*100</f>
        <v>0.85178875638841567</v>
      </c>
    </row>
    <row r="40" spans="1:22" x14ac:dyDescent="0.25">
      <c r="H40" s="28" t="s">
        <v>78</v>
      </c>
      <c r="I40" s="19">
        <f>I29-SUM(I30:I38)</f>
        <v>0</v>
      </c>
      <c r="J40" s="19">
        <f>J29-SUM(J30:J38)</f>
        <v>6</v>
      </c>
      <c r="K40" s="19">
        <v>1</v>
      </c>
      <c r="L40" s="19">
        <f>L29-SUM(L30:L38)</f>
        <v>3</v>
      </c>
      <c r="M40" s="19">
        <f>SUM(I40:L40)</f>
        <v>10</v>
      </c>
      <c r="P40" s="28" t="s">
        <v>78</v>
      </c>
      <c r="Q40" s="20">
        <v>0</v>
      </c>
      <c r="R40" s="20">
        <v>3.0303030303030303</v>
      </c>
      <c r="S40" s="20"/>
      <c r="T40" s="20">
        <v>3.4090909090909087</v>
      </c>
      <c r="U40" s="31">
        <f>M40/M29*100</f>
        <v>1.7035775127768313</v>
      </c>
      <c r="V40" s="34">
        <f>SUM(U30:U40)</f>
        <v>100.00000000000001</v>
      </c>
    </row>
    <row r="41" spans="1:22" ht="18.75" x14ac:dyDescent="0.3">
      <c r="H41" s="18" t="s">
        <v>90</v>
      </c>
      <c r="I41" s="41">
        <v>18</v>
      </c>
      <c r="J41" s="41">
        <v>20</v>
      </c>
      <c r="K41" s="41">
        <v>5</v>
      </c>
      <c r="L41" s="41">
        <v>43</v>
      </c>
      <c r="M41" s="30">
        <v>86</v>
      </c>
      <c r="N41" s="97">
        <f t="shared" ref="N41:N48" si="3">M41/M$50*100</f>
        <v>7.1606994171523732</v>
      </c>
      <c r="P41" s="32" t="s">
        <v>113</v>
      </c>
      <c r="Q41" s="42">
        <v>3</v>
      </c>
      <c r="R41" s="42">
        <v>5</v>
      </c>
      <c r="S41" s="42">
        <v>10.416666666666668</v>
      </c>
      <c r="T41" s="42">
        <v>27</v>
      </c>
      <c r="U41" s="31"/>
    </row>
    <row r="42" spans="1:22" x14ac:dyDescent="0.25">
      <c r="H42" s="28" t="s">
        <v>91</v>
      </c>
      <c r="I42" s="302">
        <v>13</v>
      </c>
      <c r="J42" s="302">
        <v>11</v>
      </c>
      <c r="K42" s="302">
        <v>5</v>
      </c>
      <c r="L42" s="19">
        <v>6</v>
      </c>
      <c r="M42" s="20">
        <v>35</v>
      </c>
      <c r="N42" s="97">
        <f t="shared" si="3"/>
        <v>2.9142381348875936</v>
      </c>
      <c r="P42" s="28" t="s">
        <v>92</v>
      </c>
      <c r="Q42" s="101">
        <v>72.222222222222214</v>
      </c>
      <c r="R42" s="101">
        <v>55.000000000000007</v>
      </c>
      <c r="S42" s="101">
        <v>100</v>
      </c>
      <c r="T42" s="20">
        <v>13.953488372093023</v>
      </c>
      <c r="U42" s="31">
        <f>M42/M41*100</f>
        <v>40.697674418604649</v>
      </c>
    </row>
    <row r="43" spans="1:22" x14ac:dyDescent="0.25">
      <c r="H43" s="28" t="s">
        <v>93</v>
      </c>
      <c r="I43" s="19">
        <v>5</v>
      </c>
      <c r="J43" s="19">
        <v>5</v>
      </c>
      <c r="K43" s="19"/>
      <c r="L43" s="19">
        <v>6</v>
      </c>
      <c r="M43" s="20">
        <v>16</v>
      </c>
      <c r="N43" s="97">
        <f t="shared" si="3"/>
        <v>1.3322231473771857</v>
      </c>
      <c r="P43" s="28" t="s">
        <v>94</v>
      </c>
      <c r="Q43" s="20">
        <v>27.777777777777779</v>
      </c>
      <c r="R43" s="20">
        <v>25</v>
      </c>
      <c r="S43" s="20"/>
      <c r="T43" s="20">
        <v>13.953488372093023</v>
      </c>
      <c r="U43" s="31">
        <f>M43/M41*100</f>
        <v>18.604651162790699</v>
      </c>
    </row>
    <row r="44" spans="1:22" x14ac:dyDescent="0.25">
      <c r="H44" s="28" t="s">
        <v>95</v>
      </c>
      <c r="I44" s="19"/>
      <c r="J44" s="19">
        <v>4</v>
      </c>
      <c r="K44" s="19"/>
      <c r="L44" s="19">
        <v>4</v>
      </c>
      <c r="M44" s="20">
        <v>8</v>
      </c>
      <c r="N44" s="97">
        <f t="shared" si="3"/>
        <v>0.66611157368859286</v>
      </c>
      <c r="P44" s="28" t="s">
        <v>96</v>
      </c>
      <c r="Q44" s="20"/>
      <c r="R44" s="20">
        <v>20</v>
      </c>
      <c r="S44" s="20"/>
      <c r="T44" s="20">
        <v>9.3023255813953494</v>
      </c>
      <c r="U44" s="31">
        <f>M44/M41*100</f>
        <v>9.3023255813953494</v>
      </c>
    </row>
    <row r="45" spans="1:22" x14ac:dyDescent="0.25">
      <c r="B45" s="17" t="s">
        <v>300</v>
      </c>
      <c r="C45" s="17" t="s">
        <v>32</v>
      </c>
      <c r="D45" s="17" t="s">
        <v>68</v>
      </c>
      <c r="E45" s="17" t="s">
        <v>15</v>
      </c>
      <c r="H45" s="28" t="s">
        <v>97</v>
      </c>
      <c r="I45" s="16"/>
      <c r="J45" s="16"/>
      <c r="K45" s="16"/>
      <c r="L45" s="302">
        <v>9</v>
      </c>
      <c r="M45" s="20">
        <v>9</v>
      </c>
      <c r="N45" s="97">
        <f t="shared" si="3"/>
        <v>0.74937552039966693</v>
      </c>
      <c r="P45" s="28" t="s">
        <v>97</v>
      </c>
      <c r="Q45" s="36"/>
      <c r="R45" s="36"/>
      <c r="S45" s="36"/>
      <c r="T45" s="101">
        <v>20.930232558139537</v>
      </c>
      <c r="U45" s="31">
        <f>M45/M41*100</f>
        <v>10.465116279069768</v>
      </c>
    </row>
    <row r="46" spans="1:22" x14ac:dyDescent="0.25">
      <c r="A46" s="285" t="s">
        <v>351</v>
      </c>
      <c r="B46" s="286">
        <v>0.48</v>
      </c>
      <c r="C46" s="286">
        <v>0.49</v>
      </c>
      <c r="D46" s="286">
        <v>0.31</v>
      </c>
      <c r="E46" s="286">
        <v>0.18</v>
      </c>
      <c r="H46" s="28" t="s">
        <v>98</v>
      </c>
      <c r="I46" s="16"/>
      <c r="J46" s="16"/>
      <c r="K46" s="16"/>
      <c r="L46" s="19">
        <v>8</v>
      </c>
      <c r="M46" s="20">
        <v>8</v>
      </c>
      <c r="N46" s="97">
        <f t="shared" si="3"/>
        <v>0.66611157368859286</v>
      </c>
      <c r="P46" s="28" t="s">
        <v>98</v>
      </c>
      <c r="Q46" s="36"/>
      <c r="R46" s="36"/>
      <c r="S46" s="36"/>
      <c r="T46" s="20">
        <v>18.604651162790699</v>
      </c>
      <c r="U46" s="31">
        <f>M46/M41*100</f>
        <v>9.3023255813953494</v>
      </c>
    </row>
    <row r="47" spans="1:22" x14ac:dyDescent="0.25">
      <c r="A47" s="289" t="s">
        <v>350</v>
      </c>
      <c r="B47" s="290">
        <v>0.49</v>
      </c>
      <c r="C47" s="290">
        <v>0.46</v>
      </c>
      <c r="D47" s="290">
        <v>0.58333333333333337</v>
      </c>
      <c r="E47" s="290">
        <v>0.55000000000000004</v>
      </c>
      <c r="H47" s="28" t="s">
        <v>99</v>
      </c>
      <c r="I47" s="19"/>
      <c r="J47" s="19"/>
      <c r="K47" s="19"/>
      <c r="L47" s="19">
        <v>4</v>
      </c>
      <c r="M47" s="20">
        <v>4</v>
      </c>
      <c r="N47" s="97">
        <f t="shared" si="3"/>
        <v>0.33305578684429643</v>
      </c>
      <c r="P47" s="28" t="s">
        <v>99</v>
      </c>
      <c r="Q47" s="20"/>
      <c r="R47" s="20"/>
      <c r="S47" s="20"/>
      <c r="T47" s="20">
        <v>9.3023255813953494</v>
      </c>
      <c r="U47" s="31">
        <f>M47/M41*100</f>
        <v>4.6511627906976747</v>
      </c>
    </row>
    <row r="48" spans="1:22" x14ac:dyDescent="0.25">
      <c r="A48" s="287" t="s">
        <v>90</v>
      </c>
      <c r="B48" s="288">
        <v>0.03</v>
      </c>
      <c r="C48" s="288">
        <v>0.05</v>
      </c>
      <c r="D48" s="288">
        <v>0.10416666666666669</v>
      </c>
      <c r="E48" s="288">
        <v>0.27</v>
      </c>
      <c r="H48" s="28" t="s">
        <v>100</v>
      </c>
      <c r="I48" s="19"/>
      <c r="J48" s="19"/>
      <c r="K48" s="19"/>
      <c r="L48" s="19">
        <v>4</v>
      </c>
      <c r="M48" s="20">
        <v>4</v>
      </c>
      <c r="N48" s="97">
        <f t="shared" si="3"/>
        <v>0.33305578684429643</v>
      </c>
      <c r="P48" s="28" t="s">
        <v>100</v>
      </c>
      <c r="Q48" s="20"/>
      <c r="R48" s="20"/>
      <c r="S48" s="20"/>
      <c r="T48" s="20">
        <v>9.3023255813953494</v>
      </c>
      <c r="U48" s="31">
        <f>M48/M41*100</f>
        <v>4.6511627906976747</v>
      </c>
    </row>
    <row r="49" spans="1:22" x14ac:dyDescent="0.25">
      <c r="H49" s="28" t="s">
        <v>78</v>
      </c>
      <c r="I49" s="19">
        <f>I41-SUM(I42:I48)</f>
        <v>0</v>
      </c>
      <c r="J49" s="19">
        <f>J41-SUM(J42:J48)</f>
        <v>0</v>
      </c>
      <c r="K49" s="19">
        <v>0</v>
      </c>
      <c r="L49" s="19">
        <f>L41-SUM(L42:L48)</f>
        <v>2</v>
      </c>
      <c r="M49" s="19">
        <f>SUM(I49:L49)</f>
        <v>2</v>
      </c>
      <c r="P49" s="28" t="s">
        <v>78</v>
      </c>
      <c r="Q49" s="20">
        <v>0</v>
      </c>
      <c r="R49" s="20">
        <v>0</v>
      </c>
      <c r="S49" s="20"/>
      <c r="T49" s="20">
        <v>4.6511627906976747</v>
      </c>
      <c r="U49" s="31">
        <f>M49/M41*100</f>
        <v>2.3255813953488373</v>
      </c>
      <c r="V49" s="34">
        <f>SUM(U42:U49)</f>
        <v>100</v>
      </c>
    </row>
    <row r="50" spans="1:22" x14ac:dyDescent="0.25">
      <c r="H50" s="13" t="s">
        <v>301</v>
      </c>
      <c r="I50" s="8">
        <f>SUM(I41,I29,I20)</f>
        <v>559</v>
      </c>
      <c r="J50" s="8">
        <f t="shared" ref="J50:L50" si="4">SUM(J41,J29,J20)</f>
        <v>433</v>
      </c>
      <c r="K50" s="8">
        <f t="shared" si="4"/>
        <v>48</v>
      </c>
      <c r="L50" s="8">
        <f t="shared" si="4"/>
        <v>161</v>
      </c>
      <c r="M50" s="15">
        <f>SUM(M41,M29,M20)</f>
        <v>1201</v>
      </c>
      <c r="U50" s="31"/>
    </row>
    <row r="53" spans="1:22" x14ac:dyDescent="0.25">
      <c r="H53" s="350" t="s">
        <v>101</v>
      </c>
      <c r="I53" s="350"/>
      <c r="J53" s="350"/>
      <c r="K53" s="350"/>
      <c r="P53" s="350" t="s">
        <v>101</v>
      </c>
      <c r="Q53" s="350"/>
      <c r="R53" s="350"/>
      <c r="S53" s="350"/>
    </row>
    <row r="54" spans="1:22" x14ac:dyDescent="0.25">
      <c r="H54" s="46" t="s">
        <v>302</v>
      </c>
      <c r="I54" s="13"/>
      <c r="J54" s="13"/>
      <c r="M54" s="13"/>
      <c r="P54" s="46" t="s">
        <v>302</v>
      </c>
    </row>
    <row r="56" spans="1:22" x14ac:dyDescent="0.25">
      <c r="B56" s="2"/>
      <c r="C56" s="2"/>
      <c r="D56" s="2"/>
      <c r="E56" s="2"/>
    </row>
    <row r="57" spans="1:22" x14ac:dyDescent="0.25">
      <c r="A57" s="14"/>
      <c r="B57" s="8"/>
      <c r="C57" s="8"/>
      <c r="D57" s="8"/>
      <c r="E57" s="8"/>
    </row>
    <row r="58" spans="1:22" x14ac:dyDescent="0.25">
      <c r="A58" s="14"/>
      <c r="B58" s="8"/>
      <c r="C58" s="8"/>
      <c r="D58" s="8"/>
      <c r="E58" s="8"/>
    </row>
    <row r="59" spans="1:22" x14ac:dyDescent="0.25">
      <c r="A59" s="14"/>
      <c r="B59" s="8"/>
      <c r="C59" s="8"/>
      <c r="D59" s="8"/>
      <c r="E59" s="8"/>
    </row>
    <row r="64" spans="1:22" x14ac:dyDescent="0.25">
      <c r="S64" s="6" t="s">
        <v>125</v>
      </c>
    </row>
    <row r="65" spans="19:20" x14ac:dyDescent="0.25">
      <c r="S65" s="16"/>
      <c r="T65" s="17" t="s">
        <v>102</v>
      </c>
    </row>
    <row r="66" spans="19:20" x14ac:dyDescent="0.25">
      <c r="S66" s="28" t="s">
        <v>70</v>
      </c>
      <c r="T66" s="17"/>
    </row>
    <row r="67" spans="19:20" x14ac:dyDescent="0.25">
      <c r="S67" s="28" t="s">
        <v>103</v>
      </c>
      <c r="T67" s="44">
        <v>30</v>
      </c>
    </row>
    <row r="68" spans="19:20" x14ac:dyDescent="0.25">
      <c r="S68" s="28" t="s">
        <v>104</v>
      </c>
      <c r="T68" s="35">
        <v>25</v>
      </c>
    </row>
    <row r="69" spans="19:20" x14ac:dyDescent="0.25">
      <c r="S69" s="28" t="s">
        <v>105</v>
      </c>
      <c r="T69" s="35">
        <v>13</v>
      </c>
    </row>
    <row r="70" spans="19:20" x14ac:dyDescent="0.25">
      <c r="S70" s="28" t="s">
        <v>106</v>
      </c>
      <c r="T70" s="35">
        <v>32</v>
      </c>
    </row>
    <row r="71" spans="19:20" x14ac:dyDescent="0.25">
      <c r="S71" s="28" t="s">
        <v>79</v>
      </c>
      <c r="T71" s="35"/>
    </row>
    <row r="72" spans="19:20" x14ac:dyDescent="0.25">
      <c r="S72" s="28" t="s">
        <v>107</v>
      </c>
      <c r="T72" s="35">
        <v>39</v>
      </c>
    </row>
    <row r="73" spans="19:20" x14ac:dyDescent="0.25">
      <c r="S73" s="28" t="s">
        <v>108</v>
      </c>
      <c r="T73" s="35">
        <v>21</v>
      </c>
    </row>
    <row r="74" spans="19:20" x14ac:dyDescent="0.25">
      <c r="S74" s="28" t="s">
        <v>109</v>
      </c>
      <c r="T74" s="35">
        <v>13</v>
      </c>
    </row>
    <row r="75" spans="19:20" x14ac:dyDescent="0.25">
      <c r="S75" s="28" t="s">
        <v>106</v>
      </c>
      <c r="T75" s="35">
        <v>27</v>
      </c>
    </row>
    <row r="76" spans="19:20" x14ac:dyDescent="0.25">
      <c r="S76" s="28" t="s">
        <v>90</v>
      </c>
      <c r="T76" s="35"/>
    </row>
    <row r="77" spans="19:20" x14ac:dyDescent="0.25">
      <c r="S77" s="28" t="s">
        <v>110</v>
      </c>
      <c r="T77" s="35">
        <v>41</v>
      </c>
    </row>
    <row r="78" spans="19:20" x14ac:dyDescent="0.25">
      <c r="S78" s="28" t="s">
        <v>111</v>
      </c>
      <c r="T78" s="35">
        <v>18.600000000000001</v>
      </c>
    </row>
    <row r="79" spans="19:20" x14ac:dyDescent="0.25">
      <c r="S79" s="28" t="s">
        <v>112</v>
      </c>
      <c r="T79" s="35">
        <v>11</v>
      </c>
    </row>
    <row r="80" spans="19:20" x14ac:dyDescent="0.25">
      <c r="S80" s="28" t="s">
        <v>106</v>
      </c>
      <c r="T80" s="35">
        <v>29</v>
      </c>
    </row>
  </sheetData>
  <mergeCells count="2">
    <mergeCell ref="H53:K53"/>
    <mergeCell ref="P53:S53"/>
  </mergeCells>
  <pageMargins left="0.7" right="0.7" top="0.78740157499999996" bottom="0.78740157499999996" header="0.3" footer="0.3"/>
  <pageSetup paperSize="9" orientation="portrait" horizontalDpi="4294967293" verticalDpi="0" r:id="rId1"/>
  <ignoredErrors>
    <ignoredError sqref="I20 J12:L1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2</vt:i4>
      </vt:variant>
    </vt:vector>
  </HeadingPairs>
  <TitlesOfParts>
    <vt:vector size="12" baseType="lpstr">
      <vt:lpstr>QuellenSportabitur</vt:lpstr>
      <vt:lpstr>Legende</vt:lpstr>
      <vt:lpstr>Abiturklausuren Sport</vt:lpstr>
      <vt:lpstr>BW</vt:lpstr>
      <vt:lpstr>BY</vt:lpstr>
      <vt:lpstr>NI</vt:lpstr>
      <vt:lpstr>NW</vt:lpstr>
      <vt:lpstr>Vergleich Operatoren</vt:lpstr>
      <vt:lpstr>Auswertung Operatoren</vt:lpstr>
      <vt:lpstr>Klausuren 2023</vt:lpstr>
      <vt:lpstr>BY!Druckbereich</vt:lpstr>
      <vt:lpstr>wsDatabase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Groth</dc:creator>
  <cp:lastModifiedBy>Konrad Groth</cp:lastModifiedBy>
  <cp:lastPrinted>2020-12-19T16:38:14Z</cp:lastPrinted>
  <dcterms:created xsi:type="dcterms:W3CDTF">2020-05-14T08:03:21Z</dcterms:created>
  <dcterms:modified xsi:type="dcterms:W3CDTF">2024-07-24T09:36:48Z</dcterms:modified>
</cp:coreProperties>
</file>